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activeTab="0"/>
  </bookViews>
  <sheets>
    <sheet name="trung tam" sheetId="1" r:id="rId1"/>
  </sheets>
  <definedNames/>
  <calcPr fullCalcOnLoad="1"/>
</workbook>
</file>

<file path=xl/sharedStrings.xml><?xml version="1.0" encoding="utf-8"?>
<sst xmlns="http://schemas.openxmlformats.org/spreadsheetml/2006/main" count="296" uniqueCount="128">
  <si>
    <t>STT</t>
  </si>
  <si>
    <t>Bưởi da xanh</t>
  </si>
  <si>
    <t>Heo</t>
  </si>
  <si>
    <t xml:space="preserve">Bưởi 5 roi </t>
  </si>
  <si>
    <t>Kg</t>
  </si>
  <si>
    <t>Chanh không hạt</t>
  </si>
  <si>
    <t>Cá thát lát</t>
  </si>
  <si>
    <t>Chăn nuôi</t>
  </si>
  <si>
    <t>Thủy sản</t>
  </si>
  <si>
    <t>Trồng trọt</t>
  </si>
  <si>
    <t>Loại</t>
  </si>
  <si>
    <t>&gt;200 gr</t>
  </si>
  <si>
    <t>5 con/kg</t>
  </si>
  <si>
    <t>ĐVT</t>
  </si>
  <si>
    <t>Cá lóc (nuôi)</t>
  </si>
  <si>
    <t>Gà (thả vườn)</t>
  </si>
  <si>
    <t>&gt;500 gr</t>
  </si>
  <si>
    <t>Cá rô ( nuôi)</t>
  </si>
  <si>
    <t>Mít thái</t>
  </si>
  <si>
    <t>Khổ qua</t>
  </si>
  <si>
    <t>Trứng gà</t>
  </si>
  <si>
    <t>Hột</t>
  </si>
  <si>
    <t>Trứng vịt</t>
  </si>
  <si>
    <t>kg</t>
  </si>
  <si>
    <t xml:space="preserve">Lúa tươi RVT </t>
  </si>
  <si>
    <t xml:space="preserve"> Heo hơi</t>
  </si>
  <si>
    <t>Lúa khô IR 50404 Cắt máy</t>
  </si>
  <si>
    <t>Lúa Tươi IR 50404 Cắt máy</t>
  </si>
  <si>
    <t>Cá tra (nuôi)</t>
  </si>
  <si>
    <t>Độc lập - Tự do - Hạnh phúc</t>
  </si>
  <si>
    <t>Lúa Tươi OM 5451 Cắt máy</t>
  </si>
  <si>
    <t>CỘNG HÒA XÃ HỘI CHỦ NGHĨA VIỆT NAM</t>
  </si>
  <si>
    <t>I</t>
  </si>
  <si>
    <t>II</t>
  </si>
  <si>
    <t>III</t>
  </si>
  <si>
    <t>SỞ NÔNG NGHIỆP VÀ PTNT HẬU GIANG</t>
  </si>
  <si>
    <t>GIÁ CẢ MỘT SỐ MẶT HÀNG NÔNG SẢN CHỦ LỰC CỦA TỈNH</t>
  </si>
  <si>
    <t xml:space="preserve">Tên sản phẩm </t>
  </si>
  <si>
    <t>Vịt ta</t>
  </si>
  <si>
    <t>PHÒNG TTTVDV</t>
  </si>
  <si>
    <t>THỦ TRƯỞNG ĐƠN VỊ</t>
  </si>
  <si>
    <t>NGƯỜI TỔNG HỢP</t>
  </si>
  <si>
    <t>Mãng cầu xiêm</t>
  </si>
  <si>
    <t>Mía</t>
  </si>
  <si>
    <t>Nấm rơm</t>
  </si>
  <si>
    <t>Lươn</t>
  </si>
  <si>
    <t>TRUNG TÂM KHUYẾN NÔNG</t>
  </si>
  <si>
    <t>BẢNG TỔNG HỢP</t>
  </si>
  <si>
    <t>Hết vụ</t>
  </si>
  <si>
    <t>Cá Sặc rằn</t>
  </si>
  <si>
    <t>&gt;180 gr</t>
  </si>
  <si>
    <t>Cam Sành</t>
  </si>
  <si>
    <t>Cam Xoàn</t>
  </si>
  <si>
    <t>Quýt đường Long Trị</t>
  </si>
  <si>
    <t>Xoài Cát Hòa lộc</t>
  </si>
  <si>
    <t>Dưa Hấu</t>
  </si>
  <si>
    <t>Khóm cầu đúc</t>
  </si>
  <si>
    <t>Mít ruột đỏ</t>
  </si>
  <si>
    <t>Tiêu ( khô)</t>
  </si>
  <si>
    <t>Tiêu ( tươi)</t>
  </si>
  <si>
    <t>( Đã ký)</t>
  </si>
  <si>
    <t>Nguyễn Đăng Khoa</t>
  </si>
  <si>
    <t>Trần Thanh Thảo</t>
  </si>
  <si>
    <t>Nhận xét, đánh giá: Nhìn chung các mặt hàng nông sản giá ổn định, không có biến động nhiều trong tuần.</t>
  </si>
  <si>
    <t>Sầu riêng R6</t>
  </si>
  <si>
    <t>Xoài Đài Loan</t>
  </si>
  <si>
    <t>Lúa khô OM 5451 Cắt máy</t>
  </si>
  <si>
    <t>TP. Vị Thanh</t>
  </si>
  <si>
    <t>TX. Long Mỹ</t>
  </si>
  <si>
    <t>H. Phụng Hiệp</t>
  </si>
  <si>
    <t>H. Vị Thủy</t>
  </si>
  <si>
    <t>H. Châu Thành A</t>
  </si>
  <si>
    <t>H. Long Mỹ</t>
  </si>
  <si>
    <t>H. Châu Thành</t>
  </si>
  <si>
    <t>TX. Ngã Bảy</t>
  </si>
  <si>
    <t>Giá tại vườn</t>
  </si>
  <si>
    <t>Giá tại chợ</t>
  </si>
  <si>
    <t>Giá Trung bình  vườn (đồng)</t>
  </si>
  <si>
    <t>Giá Trung bình  chợ (đồng)</t>
  </si>
  <si>
    <t xml:space="preserve">Nơi lấy giá </t>
  </si>
  <si>
    <t>Vị Tân</t>
  </si>
  <si>
    <t>phường 7</t>
  </si>
  <si>
    <t>chợ P 3</t>
  </si>
  <si>
    <t>Phường 7</t>
  </si>
  <si>
    <t>Hỏa lựu</t>
  </si>
  <si>
    <t>chợ P3</t>
  </si>
  <si>
    <t>Hỏa tiến</t>
  </si>
  <si>
    <t>Chợ P3</t>
  </si>
  <si>
    <t>Tân Phú Thạnh</t>
  </si>
  <si>
    <t>Gạch Ròi</t>
  </si>
  <si>
    <t>Nhơn nghĩa A</t>
  </si>
  <si>
    <t>TT Một Ngàn</t>
  </si>
  <si>
    <t>TT Bảy Ngàn</t>
  </si>
  <si>
    <t>TT gạch ròi</t>
  </si>
  <si>
    <t>TT Một ngàn</t>
  </si>
  <si>
    <t>TT Bảy ngàn</t>
  </si>
  <si>
    <t>Xã Vĩnh viễn</t>
  </si>
  <si>
    <t>Xã Thuận Hưng</t>
  </si>
  <si>
    <t>chợ Vĩnh viễn</t>
  </si>
  <si>
    <t>Xã vĩnh viễn</t>
  </si>
  <si>
    <t>Ngã Sáu</t>
  </si>
  <si>
    <t>TT Ngã Sáu</t>
  </si>
  <si>
    <t>Vị Thắng</t>
  </si>
  <si>
    <t>Vị Thủy</t>
  </si>
  <si>
    <t>Vĩnh Tường</t>
  </si>
  <si>
    <t>TT Cây Dương</t>
  </si>
  <si>
    <t>TT cây dương</t>
  </si>
  <si>
    <t>Hòa Mỹ</t>
  </si>
  <si>
    <t>Kinh cùng</t>
  </si>
  <si>
    <t>Lái Hiếu</t>
  </si>
  <si>
    <t>Ngã Bảy</t>
  </si>
  <si>
    <t>Đại Thành</t>
  </si>
  <si>
    <t>Tân Thành</t>
  </si>
  <si>
    <t>Bình Thành</t>
  </si>
  <si>
    <t>Lái hiếu</t>
  </si>
  <si>
    <t>Hết Vụ</t>
  </si>
  <si>
    <t>Ghi chú ( tăng/giảm)</t>
  </si>
  <si>
    <t>TT Nãng Mau</t>
  </si>
  <si>
    <t>Lương nghĩa</t>
  </si>
  <si>
    <t>Long Trị</t>
  </si>
  <si>
    <t>Nãng Mau</t>
  </si>
  <si>
    <t xml:space="preserve">Tuần 1 tháng 10 năm 2019 </t>
  </si>
  <si>
    <t>Thuận Hòa</t>
  </si>
  <si>
    <t xml:space="preserve">mua tại vườn, ấp Tân Hưng - H.Châu Thành </t>
  </si>
  <si>
    <t xml:space="preserve">Xã Vĩnh viễn </t>
  </si>
  <si>
    <t>Bảy Ngàn</t>
  </si>
  <si>
    <t>Thuận An</t>
  </si>
  <si>
    <t>Hậu Giang, ngày 01 tháng 10 năm 2019</t>
  </si>
</sst>
</file>

<file path=xl/styles.xml><?xml version="1.0" encoding="utf-8"?>
<styleSheet xmlns="http://schemas.openxmlformats.org/spreadsheetml/2006/main">
  <numFmts count="6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Rs.&quot;\ #,##0_);\(&quot;Rs.&quot;\ #,##0\)"/>
    <numFmt numFmtId="195" formatCode="&quot;Rs.&quot;\ #,##0_);[Red]\(&quot;Rs.&quot;\ #,##0\)"/>
    <numFmt numFmtId="196" formatCode="&quot;Rs.&quot;\ #,##0.00_);\(&quot;Rs.&quot;\ #,##0.00\)"/>
    <numFmt numFmtId="197" formatCode="&quot;Rs.&quot;\ #,##0.00_);[Red]\(&quot;Rs.&quot;\ #,##0.00\)"/>
    <numFmt numFmtId="198" formatCode="_(&quot;Rs.&quot;\ * #,##0_);_(&quot;Rs.&quot;\ * \(#,##0\);_(&quot;Rs.&quot;\ * &quot;-&quot;_);_(@_)"/>
    <numFmt numFmtId="199" formatCode="_(&quot;Rs.&quot;\ * #,##0.00_);_(&quot;Rs.&quot;\ * \(#,##0.00\);_(&quot;Rs.&quot;\ * &quot;-&quot;??_);_(@_)"/>
    <numFmt numFmtId="200" formatCode="[$-409]dddd\,\ mmmm\ d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#,##0;[Red]#,##0"/>
    <numFmt numFmtId="207" formatCode="mmm\-yyyy"/>
    <numFmt numFmtId="208" formatCode="dd\-mm\-yyyy"/>
    <numFmt numFmtId="209" formatCode="[$-409]h:mm:ss\ AM/PM"/>
    <numFmt numFmtId="210" formatCode="_(* #,##0_);_(* \(#,##0\);_(* &quot;-&quot;??_);_(@_)"/>
    <numFmt numFmtId="211" formatCode="#,##0.0"/>
    <numFmt numFmtId="212" formatCode="_(* #,##0_);_(* \(#,##0\);_(* &quot;-&quot;???_);_(@_)"/>
    <numFmt numFmtId="213" formatCode="#,##0.000"/>
    <numFmt numFmtId="214" formatCode="[$-42A]dd\ mmmm\ yyyy"/>
    <numFmt numFmtId="215" formatCode="[$-42A]h:mm:ss\ AM/PM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i/>
      <sz val="12"/>
      <color indexed="10"/>
      <name val="Calibri"/>
      <family val="2"/>
    </font>
    <font>
      <sz val="10"/>
      <color indexed="10"/>
      <name val="Times New Roman"/>
      <family val="1"/>
    </font>
    <font>
      <sz val="12"/>
      <color indexed="17"/>
      <name val="Calibri"/>
      <family val="2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i/>
      <sz val="12"/>
      <color rgb="FFFF0000"/>
      <name val="Calibri"/>
      <family val="2"/>
    </font>
    <font>
      <sz val="10"/>
      <color rgb="FFFF0000"/>
      <name val="Times New Roman"/>
      <family val="1"/>
    </font>
    <font>
      <sz val="12"/>
      <color rgb="FF00B050"/>
      <name val="Calibri"/>
      <family val="2"/>
    </font>
    <font>
      <b/>
      <sz val="12"/>
      <color rgb="FF00B050"/>
      <name val="Times New Roman"/>
      <family val="1"/>
    </font>
    <font>
      <b/>
      <u val="single"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Calibri"/>
      <family val="2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7030A0"/>
      <name val="Calibri"/>
      <family val="2"/>
    </font>
    <font>
      <sz val="12"/>
      <color rgb="FF7030A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Calibri"/>
      <family val="2"/>
    </font>
    <font>
      <b/>
      <sz val="10"/>
      <color theme="5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0070C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0" fillId="27" borderId="2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7" fillId="29" borderId="1" applyNumberFormat="0" applyAlignment="0" applyProtection="0"/>
    <xf numFmtId="0" fontId="68" fillId="0" borderId="6" applyNumberFormat="0" applyFill="0" applyAlignment="0" applyProtection="0"/>
    <xf numFmtId="0" fontId="69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70" fillId="26" borderId="8" applyNumberFormat="0" applyAlignment="0" applyProtection="0"/>
    <xf numFmtId="9" fontId="1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66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74" fillId="0" borderId="0" xfId="0" applyFont="1" applyAlignment="1">
      <alignment/>
    </xf>
    <xf numFmtId="0" fontId="74" fillId="0" borderId="0" xfId="0" applyFont="1" applyAlignment="1">
      <alignment horizontal="center"/>
    </xf>
    <xf numFmtId="0" fontId="5" fillId="0" borderId="0" xfId="0" applyFont="1" applyAlignment="1">
      <alignment/>
    </xf>
    <xf numFmtId="0" fontId="74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10" fontId="8" fillId="0" borderId="10" xfId="41" applyNumberFormat="1" applyFont="1" applyFill="1" applyBorder="1" applyAlignment="1">
      <alignment vertical="center"/>
    </xf>
    <xf numFmtId="210" fontId="8" fillId="0" borderId="10" xfId="41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75" fillId="0" borderId="0" xfId="0" applyFont="1" applyAlignment="1">
      <alignment/>
    </xf>
    <xf numFmtId="0" fontId="32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76" fillId="0" borderId="0" xfId="0" applyFont="1" applyAlignment="1">
      <alignment horizontal="right"/>
    </xf>
    <xf numFmtId="0" fontId="77" fillId="0" borderId="0" xfId="0" applyFont="1" applyAlignment="1">
      <alignment horizontal="right"/>
    </xf>
    <xf numFmtId="0" fontId="78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10" fontId="8" fillId="0" borderId="10" xfId="41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7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4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79" fillId="0" borderId="10" xfId="62" applyNumberFormat="1" applyFont="1" applyBorder="1" applyAlignment="1" quotePrefix="1">
      <alignment horizontal="right" vertical="center" wrapText="1"/>
      <protection/>
    </xf>
    <xf numFmtId="3" fontId="79" fillId="0" borderId="10" xfId="62" applyNumberFormat="1" applyFont="1" applyBorder="1" applyAlignment="1">
      <alignment horizontal="right" vertic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3" fontId="12" fillId="0" borderId="12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81" fillId="0" borderId="0" xfId="0" applyFont="1" applyAlignment="1">
      <alignment horizontal="center" wrapText="1"/>
    </xf>
    <xf numFmtId="0" fontId="81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83" fillId="0" borderId="0" xfId="0" applyFont="1" applyBorder="1" applyAlignment="1">
      <alignment horizontal="center"/>
    </xf>
    <xf numFmtId="0" fontId="81" fillId="0" borderId="0" xfId="0" applyFont="1" applyBorder="1" applyAlignment="1">
      <alignment horizontal="center" vertical="center"/>
    </xf>
    <xf numFmtId="0" fontId="84" fillId="0" borderId="10" xfId="0" applyFont="1" applyBorder="1" applyAlignment="1">
      <alignment horizontal="center" wrapText="1"/>
    </xf>
    <xf numFmtId="3" fontId="85" fillId="0" borderId="10" xfId="0" applyNumberFormat="1" applyFont="1" applyFill="1" applyBorder="1" applyAlignment="1">
      <alignment vertical="center" wrapText="1"/>
    </xf>
    <xf numFmtId="3" fontId="85" fillId="0" borderId="10" xfId="0" applyNumberFormat="1" applyFont="1" applyFill="1" applyBorder="1" applyAlignment="1">
      <alignment horizontal="center" vertical="center" wrapText="1"/>
    </xf>
    <xf numFmtId="0" fontId="85" fillId="0" borderId="10" xfId="0" applyFont="1" applyBorder="1" applyAlignment="1">
      <alignment horizontal="center" wrapText="1"/>
    </xf>
    <xf numFmtId="0" fontId="85" fillId="0" borderId="10" xfId="0" applyFont="1" applyBorder="1" applyAlignment="1">
      <alignment horizontal="center" vertical="center" wrapText="1"/>
    </xf>
    <xf numFmtId="0" fontId="85" fillId="0" borderId="10" xfId="0" applyFont="1" applyFill="1" applyBorder="1" applyAlignment="1">
      <alignment horizontal="center" vertical="center" wrapText="1"/>
    </xf>
    <xf numFmtId="0" fontId="85" fillId="0" borderId="10" xfId="0" applyFont="1" applyBorder="1" applyAlignment="1">
      <alignment horizontal="left" vertical="center" wrapText="1"/>
    </xf>
    <xf numFmtId="3" fontId="85" fillId="0" borderId="10" xfId="0" applyNumberFormat="1" applyFont="1" applyFill="1" applyBorder="1" applyAlignment="1">
      <alignment horizontal="left" vertical="center" wrapText="1"/>
    </xf>
    <xf numFmtId="3" fontId="86" fillId="0" borderId="10" xfId="60" applyNumberFormat="1" applyFont="1" applyBorder="1" applyAlignment="1">
      <alignment horizontal="center"/>
      <protection/>
    </xf>
    <xf numFmtId="3" fontId="86" fillId="0" borderId="0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left"/>
    </xf>
    <xf numFmtId="0" fontId="86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0" fontId="87" fillId="0" borderId="0" xfId="0" applyFont="1" applyAlignment="1">
      <alignment/>
    </xf>
    <xf numFmtId="0" fontId="88" fillId="0" borderId="10" xfId="0" applyFont="1" applyBorder="1" applyAlignment="1">
      <alignment horizontal="center" wrapText="1"/>
    </xf>
    <xf numFmtId="3" fontId="89" fillId="0" borderId="10" xfId="0" applyNumberFormat="1" applyFont="1" applyFill="1" applyBorder="1" applyAlignment="1">
      <alignment horizontal="center" vertical="center"/>
    </xf>
    <xf numFmtId="3" fontId="89" fillId="0" borderId="10" xfId="0" applyNumberFormat="1" applyFont="1" applyBorder="1" applyAlignment="1">
      <alignment horizontal="center" vertical="center"/>
    </xf>
    <xf numFmtId="0" fontId="89" fillId="0" borderId="10" xfId="0" applyFont="1" applyBorder="1" applyAlignment="1">
      <alignment horizontal="center"/>
    </xf>
    <xf numFmtId="0" fontId="89" fillId="0" borderId="0" xfId="0" applyFont="1" applyBorder="1" applyAlignment="1">
      <alignment horizontal="center"/>
    </xf>
    <xf numFmtId="0" fontId="89" fillId="0" borderId="10" xfId="0" applyFont="1" applyBorder="1" applyAlignment="1">
      <alignment horizontal="center" vertical="center" wrapText="1"/>
    </xf>
    <xf numFmtId="210" fontId="8" fillId="0" borderId="10" xfId="41" applyNumberFormat="1" applyFont="1" applyBorder="1" applyAlignment="1">
      <alignment vertical="center" wrapText="1"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10" xfId="0" applyFont="1" applyBorder="1" applyAlignment="1">
      <alignment horizontal="center" wrapText="1"/>
    </xf>
    <xf numFmtId="3" fontId="91" fillId="0" borderId="10" xfId="0" applyNumberFormat="1" applyFont="1" applyBorder="1" applyAlignment="1">
      <alignment/>
    </xf>
    <xf numFmtId="0" fontId="91" fillId="0" borderId="10" xfId="0" applyFont="1" applyBorder="1" applyAlignment="1">
      <alignment/>
    </xf>
    <xf numFmtId="0" fontId="91" fillId="0" borderId="0" xfId="0" applyFont="1" applyBorder="1" applyAlignment="1">
      <alignment/>
    </xf>
    <xf numFmtId="0" fontId="32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62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/>
    </xf>
    <xf numFmtId="3" fontId="85" fillId="0" borderId="10" xfId="0" applyNumberFormat="1" applyFont="1" applyBorder="1" applyAlignment="1">
      <alignment horizontal="center"/>
    </xf>
    <xf numFmtId="3" fontId="93" fillId="0" borderId="10" xfId="62" applyNumberFormat="1" applyFont="1" applyBorder="1" applyAlignment="1" quotePrefix="1">
      <alignment horizontal="right" vertical="center" wrapText="1"/>
      <protection/>
    </xf>
    <xf numFmtId="0" fontId="93" fillId="0" borderId="10" xfId="0" applyFont="1" applyBorder="1" applyAlignment="1">
      <alignment horizontal="center" vertical="center" wrapText="1"/>
    </xf>
    <xf numFmtId="3" fontId="93" fillId="0" borderId="10" xfId="0" applyNumberFormat="1" applyFont="1" applyBorder="1" applyAlignment="1">
      <alignment horizontal="center"/>
    </xf>
    <xf numFmtId="0" fontId="94" fillId="0" borderId="10" xfId="0" applyFont="1" applyBorder="1" applyAlignment="1">
      <alignment horizontal="center" vertical="center" wrapText="1"/>
    </xf>
    <xf numFmtId="3" fontId="93" fillId="0" borderId="0" xfId="0" applyNumberFormat="1" applyFont="1" applyBorder="1" applyAlignment="1">
      <alignment horizontal="center"/>
    </xf>
    <xf numFmtId="0" fontId="95" fillId="0" borderId="0" xfId="0" applyFont="1" applyAlignment="1">
      <alignment/>
    </xf>
    <xf numFmtId="0" fontId="96" fillId="0" borderId="10" xfId="0" applyFont="1" applyBorder="1" applyAlignment="1">
      <alignment horizontal="center" wrapText="1"/>
    </xf>
    <xf numFmtId="3" fontId="95" fillId="0" borderId="10" xfId="0" applyNumberFormat="1" applyFont="1" applyBorder="1" applyAlignment="1">
      <alignment/>
    </xf>
    <xf numFmtId="0" fontId="95" fillId="0" borderId="10" xfId="0" applyFont="1" applyBorder="1" applyAlignment="1">
      <alignment/>
    </xf>
    <xf numFmtId="0" fontId="95" fillId="0" borderId="10" xfId="0" applyFont="1" applyFill="1" applyBorder="1" applyAlignment="1">
      <alignment/>
    </xf>
    <xf numFmtId="3" fontId="97" fillId="0" borderId="11" xfId="0" applyNumberFormat="1" applyFont="1" applyFill="1" applyBorder="1" applyAlignment="1">
      <alignment horizontal="center" vertical="center"/>
    </xf>
    <xf numFmtId="3" fontId="98" fillId="0" borderId="10" xfId="62" applyNumberFormat="1" applyFont="1" applyBorder="1" applyAlignment="1" quotePrefix="1">
      <alignment horizontal="right" vertical="center" wrapText="1"/>
      <protection/>
    </xf>
    <xf numFmtId="3" fontId="98" fillId="0" borderId="10" xfId="0" applyNumberFormat="1" applyFont="1" applyBorder="1" applyAlignment="1">
      <alignment horizontal="center"/>
    </xf>
    <xf numFmtId="0" fontId="96" fillId="0" borderId="11" xfId="0" applyFont="1" applyBorder="1" applyAlignment="1">
      <alignment horizontal="center" vertical="center" wrapText="1"/>
    </xf>
    <xf numFmtId="0" fontId="96" fillId="0" borderId="10" xfId="0" applyFont="1" applyBorder="1" applyAlignment="1">
      <alignment horizontal="center" vertical="center" wrapText="1"/>
    </xf>
    <xf numFmtId="3" fontId="98" fillId="0" borderId="0" xfId="0" applyNumberFormat="1" applyFont="1" applyBorder="1" applyAlignment="1">
      <alignment horizontal="center"/>
    </xf>
    <xf numFmtId="0" fontId="95" fillId="0" borderId="0" xfId="0" applyFont="1" applyBorder="1" applyAlignment="1">
      <alignment/>
    </xf>
    <xf numFmtId="3" fontId="8" fillId="0" borderId="10" xfId="62" applyNumberFormat="1" applyFont="1" applyBorder="1" applyAlignment="1">
      <alignment horizontal="right" vertical="center" wrapText="1"/>
      <protection/>
    </xf>
    <xf numFmtId="0" fontId="76" fillId="0" borderId="0" xfId="0" applyFont="1" applyAlignment="1">
      <alignment/>
    </xf>
    <xf numFmtId="0" fontId="5" fillId="0" borderId="13" xfId="0" applyFont="1" applyBorder="1" applyAlignment="1">
      <alignment vertical="center"/>
    </xf>
    <xf numFmtId="210" fontId="99" fillId="0" borderId="10" xfId="43" applyNumberFormat="1" applyFont="1" applyBorder="1" applyAlignment="1">
      <alignment horizontal="right"/>
    </xf>
    <xf numFmtId="210" fontId="99" fillId="0" borderId="14" xfId="43" applyNumberFormat="1" applyFont="1" applyBorder="1" applyAlignment="1">
      <alignment horizontal="right"/>
    </xf>
    <xf numFmtId="210" fontId="99" fillId="0" borderId="0" xfId="43" applyNumberFormat="1" applyFont="1" applyBorder="1" applyAlignment="1">
      <alignment horizontal="right"/>
    </xf>
    <xf numFmtId="210" fontId="94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2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9" fillId="0" borderId="15" xfId="62" applyFont="1" applyBorder="1" applyAlignment="1">
      <alignment horizontal="center" vertical="center" wrapText="1"/>
      <protection/>
    </xf>
    <xf numFmtId="0" fontId="9" fillId="0" borderId="16" xfId="62" applyFont="1" applyBorder="1" applyAlignment="1">
      <alignment horizontal="center" vertical="center" wrapText="1"/>
      <protection/>
    </xf>
    <xf numFmtId="0" fontId="13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84" fillId="0" borderId="11" xfId="0" applyFont="1" applyBorder="1" applyAlignment="1">
      <alignment horizontal="center" vertical="center" wrapText="1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Border="1" applyAlignment="1">
      <alignment horizontal="center" vertical="center" wrapText="1"/>
    </xf>
    <xf numFmtId="0" fontId="100" fillId="0" borderId="0" xfId="0" applyFont="1" applyAlignment="1">
      <alignment horizontal="center"/>
    </xf>
    <xf numFmtId="0" fontId="88" fillId="0" borderId="11" xfId="0" applyFont="1" applyBorder="1" applyAlignment="1">
      <alignment horizontal="center" vertical="center" wrapText="1"/>
    </xf>
    <xf numFmtId="0" fontId="88" fillId="0" borderId="18" xfId="0" applyFont="1" applyBorder="1" applyAlignment="1">
      <alignment horizontal="center" vertical="center" wrapText="1"/>
    </xf>
    <xf numFmtId="0" fontId="88" fillId="0" borderId="19" xfId="0" applyFont="1" applyBorder="1" applyAlignment="1">
      <alignment horizontal="center" vertical="center" wrapText="1"/>
    </xf>
    <xf numFmtId="0" fontId="92" fillId="0" borderId="11" xfId="0" applyFont="1" applyBorder="1" applyAlignment="1">
      <alignment horizontal="center" vertical="center" wrapText="1"/>
    </xf>
    <xf numFmtId="0" fontId="92" fillId="0" borderId="18" xfId="0" applyFont="1" applyBorder="1" applyAlignment="1">
      <alignment horizontal="center" vertical="center" wrapText="1"/>
    </xf>
    <xf numFmtId="0" fontId="92" fillId="0" borderId="19" xfId="0" applyFont="1" applyBorder="1" applyAlignment="1">
      <alignment horizontal="center" vertical="center" wrapText="1"/>
    </xf>
    <xf numFmtId="0" fontId="96" fillId="0" borderId="11" xfId="0" applyFont="1" applyBorder="1" applyAlignment="1">
      <alignment horizontal="center" vertical="center" wrapText="1"/>
    </xf>
    <xf numFmtId="0" fontId="96" fillId="0" borderId="18" xfId="0" applyFont="1" applyBorder="1" applyAlignment="1">
      <alignment horizontal="center" vertical="center" wrapText="1"/>
    </xf>
    <xf numFmtId="0" fontId="96" fillId="0" borderId="19" xfId="0" applyFont="1" applyBorder="1" applyAlignment="1">
      <alignment horizontal="center" vertical="center" wrapText="1"/>
    </xf>
    <xf numFmtId="0" fontId="101" fillId="0" borderId="15" xfId="62" applyFont="1" applyBorder="1" applyAlignment="1">
      <alignment horizontal="center" vertical="center" wrapText="1"/>
      <protection/>
    </xf>
    <xf numFmtId="0" fontId="101" fillId="0" borderId="16" xfId="62" applyFont="1" applyBorder="1" applyAlignment="1">
      <alignment horizontal="center" vertical="center" wrapText="1"/>
      <protection/>
    </xf>
    <xf numFmtId="0" fontId="102" fillId="0" borderId="0" xfId="0" applyFont="1" applyBorder="1" applyAlignment="1">
      <alignment horizontal="center" vertical="center"/>
    </xf>
    <xf numFmtId="0" fontId="88" fillId="0" borderId="15" xfId="0" applyFont="1" applyBorder="1" applyAlignment="1">
      <alignment horizontal="center" vertical="center" wrapText="1"/>
    </xf>
    <xf numFmtId="0" fontId="88" fillId="0" borderId="16" xfId="0" applyFont="1" applyBorder="1" applyAlignment="1">
      <alignment horizontal="center" vertical="center" wrapText="1"/>
    </xf>
    <xf numFmtId="210" fontId="89" fillId="0" borderId="10" xfId="43" applyNumberFormat="1" applyFont="1" applyBorder="1" applyAlignment="1">
      <alignment horizontal="right"/>
    </xf>
    <xf numFmtId="210" fontId="89" fillId="0" borderId="14" xfId="43" applyNumberFormat="1" applyFont="1" applyBorder="1" applyAlignment="1">
      <alignment horizontal="right"/>
    </xf>
    <xf numFmtId="0" fontId="87" fillId="0" borderId="0" xfId="0" applyFont="1" applyBorder="1" applyAlignment="1">
      <alignment/>
    </xf>
    <xf numFmtId="3" fontId="89" fillId="0" borderId="0" xfId="0" applyNumberFormat="1" applyFont="1" applyFill="1" applyBorder="1" applyAlignment="1">
      <alignment horizontal="center" vertical="center"/>
    </xf>
    <xf numFmtId="0" fontId="103" fillId="0" borderId="0" xfId="0" applyFont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3</xdr:row>
      <xdr:rowOff>66675</xdr:rowOff>
    </xdr:from>
    <xdr:to>
      <xdr:col>1</xdr:col>
      <xdr:colOff>1495425</xdr:colOff>
      <xdr:row>3</xdr:row>
      <xdr:rowOff>66675</xdr:rowOff>
    </xdr:to>
    <xdr:sp>
      <xdr:nvSpPr>
        <xdr:cNvPr id="1" name="Straight Connector 3"/>
        <xdr:cNvSpPr>
          <a:spLocks/>
        </xdr:cNvSpPr>
      </xdr:nvSpPr>
      <xdr:spPr>
        <a:xfrm>
          <a:off x="523875" y="685800"/>
          <a:ext cx="12287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47625</xdr:rowOff>
    </xdr:from>
    <xdr:to>
      <xdr:col>13</xdr:col>
      <xdr:colOff>114300</xdr:colOff>
      <xdr:row>3</xdr:row>
      <xdr:rowOff>47625</xdr:rowOff>
    </xdr:to>
    <xdr:sp>
      <xdr:nvSpPr>
        <xdr:cNvPr id="2" name="Straight Connector 4"/>
        <xdr:cNvSpPr>
          <a:spLocks/>
        </xdr:cNvSpPr>
      </xdr:nvSpPr>
      <xdr:spPr>
        <a:xfrm>
          <a:off x="2943225" y="666750"/>
          <a:ext cx="4981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5"/>
  <sheetViews>
    <sheetView tabSelected="1" zoomScale="91" zoomScaleNormal="91" zoomScalePageLayoutView="0" workbookViewId="0" topLeftCell="A6">
      <pane xSplit="3" ySplit="4" topLeftCell="K43" activePane="bottomRight" state="frozen"/>
      <selection pane="topLeft" activeCell="A6" sqref="A6"/>
      <selection pane="topRight" activeCell="D6" sqref="D6"/>
      <selection pane="bottomLeft" activeCell="A9" sqref="A9"/>
      <selection pane="bottomRight" activeCell="AD43" sqref="AD43"/>
    </sheetView>
  </sheetViews>
  <sheetFormatPr defaultColWidth="9.140625" defaultRowHeight="15"/>
  <cols>
    <col min="1" max="1" width="3.8515625" style="5" customWidth="1"/>
    <col min="2" max="2" width="22.421875" style="5" customWidth="1"/>
    <col min="3" max="3" width="6.421875" style="5" customWidth="1"/>
    <col min="4" max="4" width="7.28125" style="6" customWidth="1"/>
    <col min="5" max="5" width="8.421875" style="91" customWidth="1"/>
    <col min="6" max="6" width="8.8515625" style="91" customWidth="1"/>
    <col min="7" max="7" width="7.57421875" style="91" customWidth="1"/>
    <col min="8" max="8" width="7.57421875" style="6" customWidth="1"/>
    <col min="9" max="10" width="7.8515625" style="6" customWidth="1"/>
    <col min="11" max="12" width="10.57421875" style="38" customWidth="1"/>
    <col min="13" max="13" width="7.8515625" style="38" customWidth="1"/>
    <col min="14" max="14" width="7.00390625" style="58" customWidth="1"/>
    <col min="15" max="16" width="8.28125" style="58" customWidth="1"/>
    <col min="17" max="17" width="9.00390625" style="77" customWidth="1"/>
    <col min="18" max="18" width="9.57421875" style="77" customWidth="1"/>
    <col min="19" max="19" width="9.00390625" style="77" customWidth="1"/>
    <col min="20" max="20" width="9.28125" style="13" customWidth="1"/>
    <col min="21" max="21" width="9.7109375" style="13" customWidth="1"/>
    <col min="22" max="22" width="7.7109375" style="13" customWidth="1"/>
    <col min="23" max="23" width="9.57421875" style="86" customWidth="1"/>
    <col min="24" max="24" width="10.00390625" style="86" customWidth="1"/>
    <col min="25" max="25" width="8.421875" style="86" customWidth="1"/>
    <col min="26" max="26" width="9.00390625" style="101" customWidth="1"/>
    <col min="27" max="28" width="8.421875" style="101" customWidth="1"/>
    <col min="29" max="29" width="12.28125" style="77" customWidth="1"/>
    <col min="30" max="30" width="12.28125" style="114" customWidth="1"/>
    <col min="31" max="31" width="11.00390625" style="5" customWidth="1"/>
    <col min="32" max="16384" width="9.140625" style="5" customWidth="1"/>
  </cols>
  <sheetData>
    <row r="1" ht="10.5" customHeight="1">
      <c r="W1" s="85"/>
    </row>
    <row r="2" spans="1:16" ht="20.25" customHeight="1">
      <c r="A2" s="127" t="s">
        <v>35</v>
      </c>
      <c r="B2" s="127"/>
      <c r="C2" s="127"/>
      <c r="D2" s="128" t="s">
        <v>31</v>
      </c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59"/>
      <c r="P2" s="59"/>
    </row>
    <row r="3" spans="1:16" ht="18" customHeight="1">
      <c r="A3" s="128" t="s">
        <v>46</v>
      </c>
      <c r="B3" s="128"/>
      <c r="C3" s="128"/>
      <c r="D3" s="129" t="s">
        <v>29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60"/>
      <c r="P3" s="60"/>
    </row>
    <row r="4" spans="1:16" ht="18" customHeight="1">
      <c r="A4" s="12"/>
      <c r="B4" s="12"/>
      <c r="C4" s="12"/>
      <c r="D4" s="14"/>
      <c r="E4" s="92"/>
      <c r="F4" s="92"/>
      <c r="G4" s="92"/>
      <c r="H4" s="11"/>
      <c r="I4" s="11"/>
      <c r="J4" s="11"/>
      <c r="K4" s="39"/>
      <c r="L4" s="39"/>
      <c r="M4" s="39"/>
      <c r="N4" s="61"/>
      <c r="O4" s="61"/>
      <c r="P4" s="61"/>
    </row>
    <row r="5" spans="1:16" ht="18" customHeight="1">
      <c r="A5" s="7"/>
      <c r="B5" s="126" t="s">
        <v>47</v>
      </c>
      <c r="C5" s="126"/>
      <c r="D5" s="126"/>
      <c r="E5" s="126"/>
      <c r="F5" s="126"/>
      <c r="G5" s="126"/>
      <c r="H5" s="126"/>
      <c r="I5" s="126"/>
      <c r="J5" s="126"/>
      <c r="K5" s="126"/>
      <c r="L5" s="10"/>
      <c r="M5" s="10"/>
      <c r="N5" s="62"/>
      <c r="O5" s="62"/>
      <c r="P5" s="62"/>
    </row>
    <row r="6" spans="2:29" ht="31.5" customHeight="1">
      <c r="B6" s="131" t="s">
        <v>35</v>
      </c>
      <c r="C6" s="130"/>
      <c r="D6" s="130"/>
      <c r="E6" s="130"/>
      <c r="F6" s="130"/>
      <c r="G6" s="130"/>
      <c r="H6" s="130"/>
      <c r="O6" s="63"/>
      <c r="P6" s="131" t="s">
        <v>36</v>
      </c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</row>
    <row r="7" spans="2:29" ht="31.5" customHeight="1">
      <c r="B7" s="131" t="s">
        <v>46</v>
      </c>
      <c r="C7" s="130"/>
      <c r="D7" s="130"/>
      <c r="E7" s="130"/>
      <c r="F7" s="130"/>
      <c r="G7" s="130"/>
      <c r="H7" s="130"/>
      <c r="O7" s="63"/>
      <c r="P7" s="50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158"/>
    </row>
    <row r="8" spans="4:28" ht="22.5" customHeight="1"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115" t="s">
        <v>121</v>
      </c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</row>
    <row r="9" spans="1:31" ht="36.75" customHeight="1">
      <c r="A9" s="18" t="s">
        <v>0</v>
      </c>
      <c r="B9" s="18" t="s">
        <v>37</v>
      </c>
      <c r="C9" s="18" t="s">
        <v>13</v>
      </c>
      <c r="D9" s="18" t="s">
        <v>10</v>
      </c>
      <c r="E9" s="140" t="s">
        <v>70</v>
      </c>
      <c r="F9" s="141"/>
      <c r="G9" s="142"/>
      <c r="H9" s="137" t="s">
        <v>67</v>
      </c>
      <c r="I9" s="138"/>
      <c r="J9" s="139"/>
      <c r="K9" s="140" t="s">
        <v>71</v>
      </c>
      <c r="L9" s="141"/>
      <c r="M9" s="142"/>
      <c r="N9" s="143" t="s">
        <v>72</v>
      </c>
      <c r="O9" s="144"/>
      <c r="P9" s="145"/>
      <c r="Q9" s="147" t="s">
        <v>73</v>
      </c>
      <c r="R9" s="148"/>
      <c r="S9" s="149"/>
      <c r="T9" s="140" t="s">
        <v>68</v>
      </c>
      <c r="U9" s="141"/>
      <c r="V9" s="142"/>
      <c r="W9" s="150" t="s">
        <v>69</v>
      </c>
      <c r="X9" s="151"/>
      <c r="Y9" s="152"/>
      <c r="Z9" s="153" t="s">
        <v>74</v>
      </c>
      <c r="AA9" s="154"/>
      <c r="AB9" s="155"/>
      <c r="AC9" s="159" t="s">
        <v>77</v>
      </c>
      <c r="AD9" s="156" t="s">
        <v>78</v>
      </c>
      <c r="AE9" s="132" t="s">
        <v>116</v>
      </c>
    </row>
    <row r="10" spans="1:31" ht="30.75" customHeight="1">
      <c r="A10" s="18" t="s">
        <v>32</v>
      </c>
      <c r="B10" s="18" t="s">
        <v>9</v>
      </c>
      <c r="C10" s="18"/>
      <c r="D10" s="18"/>
      <c r="E10" s="56" t="s">
        <v>75</v>
      </c>
      <c r="F10" s="56" t="s">
        <v>76</v>
      </c>
      <c r="G10" s="56" t="s">
        <v>79</v>
      </c>
      <c r="H10" s="41" t="s">
        <v>75</v>
      </c>
      <c r="I10" s="41" t="s">
        <v>76</v>
      </c>
      <c r="J10" s="41" t="s">
        <v>79</v>
      </c>
      <c r="K10" s="41" t="s">
        <v>75</v>
      </c>
      <c r="L10" s="41" t="s">
        <v>76</v>
      </c>
      <c r="M10" s="41" t="s">
        <v>79</v>
      </c>
      <c r="N10" s="64" t="s">
        <v>75</v>
      </c>
      <c r="O10" s="64" t="s">
        <v>76</v>
      </c>
      <c r="P10" s="64" t="s">
        <v>79</v>
      </c>
      <c r="Q10" s="78" t="s">
        <v>75</v>
      </c>
      <c r="R10" s="78" t="s">
        <v>76</v>
      </c>
      <c r="S10" s="78" t="s">
        <v>79</v>
      </c>
      <c r="T10" s="56" t="s">
        <v>75</v>
      </c>
      <c r="U10" s="56" t="s">
        <v>76</v>
      </c>
      <c r="V10" s="56" t="s">
        <v>79</v>
      </c>
      <c r="W10" s="87" t="s">
        <v>75</v>
      </c>
      <c r="X10" s="87" t="s">
        <v>76</v>
      </c>
      <c r="Y10" s="87" t="s">
        <v>79</v>
      </c>
      <c r="Z10" s="102" t="s">
        <v>75</v>
      </c>
      <c r="AA10" s="102" t="s">
        <v>76</v>
      </c>
      <c r="AB10" s="102" t="s">
        <v>79</v>
      </c>
      <c r="AC10" s="160"/>
      <c r="AD10" s="157"/>
      <c r="AE10" s="133"/>
    </row>
    <row r="11" spans="1:31" ht="15.75" customHeight="1">
      <c r="A11" s="19">
        <v>1</v>
      </c>
      <c r="B11" s="20" t="s">
        <v>24</v>
      </c>
      <c r="C11" s="21" t="s">
        <v>4</v>
      </c>
      <c r="D11" s="22">
        <v>1</v>
      </c>
      <c r="E11" s="42"/>
      <c r="F11" s="42"/>
      <c r="G11" s="42"/>
      <c r="H11" s="37"/>
      <c r="I11" s="37"/>
      <c r="J11" s="37"/>
      <c r="K11" s="53"/>
      <c r="L11" s="53"/>
      <c r="M11" s="53"/>
      <c r="N11" s="65"/>
      <c r="O11" s="65"/>
      <c r="P11" s="65"/>
      <c r="Q11" s="79"/>
      <c r="R11" s="79"/>
      <c r="S11" s="79"/>
      <c r="T11" s="3"/>
      <c r="U11" s="3"/>
      <c r="V11" s="3"/>
      <c r="W11" s="88"/>
      <c r="X11" s="88"/>
      <c r="Y11" s="88"/>
      <c r="Z11" s="103"/>
      <c r="AA11" s="103"/>
      <c r="AB11" s="103"/>
      <c r="AC11" s="161"/>
      <c r="AD11" s="116"/>
      <c r="AE11" s="52" t="s">
        <v>115</v>
      </c>
    </row>
    <row r="12" spans="1:31" ht="15.75" customHeight="1">
      <c r="A12" s="19">
        <v>2</v>
      </c>
      <c r="B12" s="23" t="s">
        <v>26</v>
      </c>
      <c r="C12" s="24" t="s">
        <v>4</v>
      </c>
      <c r="D12" s="25">
        <v>1</v>
      </c>
      <c r="E12" s="42" t="s">
        <v>48</v>
      </c>
      <c r="F12" s="42"/>
      <c r="G12" s="42"/>
      <c r="H12" s="26"/>
      <c r="I12" s="26"/>
      <c r="J12" s="26"/>
      <c r="K12" s="53"/>
      <c r="L12" s="53"/>
      <c r="M12" s="53"/>
      <c r="N12" s="65"/>
      <c r="O12" s="65"/>
      <c r="P12" s="65"/>
      <c r="Q12" s="79"/>
      <c r="R12" s="79"/>
      <c r="S12" s="79"/>
      <c r="T12" s="3"/>
      <c r="U12" s="3"/>
      <c r="V12" s="3"/>
      <c r="W12" s="89"/>
      <c r="X12" s="89"/>
      <c r="Y12" s="89"/>
      <c r="Z12" s="104"/>
      <c r="AA12" s="104"/>
      <c r="AB12" s="104"/>
      <c r="AC12" s="161"/>
      <c r="AD12" s="116"/>
      <c r="AE12" s="52" t="s">
        <v>115</v>
      </c>
    </row>
    <row r="13" spans="1:31" ht="18.75" customHeight="1">
      <c r="A13" s="19">
        <v>3</v>
      </c>
      <c r="B13" s="23" t="s">
        <v>27</v>
      </c>
      <c r="C13" s="24" t="s">
        <v>4</v>
      </c>
      <c r="D13" s="25">
        <v>1</v>
      </c>
      <c r="E13" s="42" t="s">
        <v>48</v>
      </c>
      <c r="F13" s="42"/>
      <c r="G13" s="42"/>
      <c r="H13" s="22"/>
      <c r="I13" s="22"/>
      <c r="J13" s="22"/>
      <c r="K13" s="52"/>
      <c r="L13" s="52"/>
      <c r="M13" s="52"/>
      <c r="N13" s="65"/>
      <c r="O13" s="65"/>
      <c r="P13" s="65"/>
      <c r="Q13" s="79"/>
      <c r="R13" s="79"/>
      <c r="S13" s="79"/>
      <c r="T13" s="3"/>
      <c r="U13" s="3"/>
      <c r="V13" s="3"/>
      <c r="W13" s="89"/>
      <c r="X13" s="89"/>
      <c r="Y13" s="89"/>
      <c r="Z13" s="104"/>
      <c r="AA13" s="104"/>
      <c r="AB13" s="104"/>
      <c r="AC13" s="161"/>
      <c r="AD13" s="116"/>
      <c r="AE13" s="52" t="s">
        <v>115</v>
      </c>
    </row>
    <row r="14" spans="1:31" ht="15.75">
      <c r="A14" s="19">
        <v>4</v>
      </c>
      <c r="B14" s="23" t="s">
        <v>30</v>
      </c>
      <c r="C14" s="24" t="s">
        <v>23</v>
      </c>
      <c r="D14" s="25">
        <v>1</v>
      </c>
      <c r="E14" s="42" t="s">
        <v>48</v>
      </c>
      <c r="F14" s="42"/>
      <c r="G14" s="42"/>
      <c r="H14" s="22"/>
      <c r="I14" s="22"/>
      <c r="J14" s="22"/>
      <c r="K14" s="52">
        <v>4200</v>
      </c>
      <c r="L14" s="52"/>
      <c r="M14" s="52"/>
      <c r="N14" s="65"/>
      <c r="O14" s="65"/>
      <c r="P14" s="65"/>
      <c r="Q14" s="79"/>
      <c r="R14" s="79"/>
      <c r="S14" s="79"/>
      <c r="T14" s="3"/>
      <c r="U14" s="3"/>
      <c r="V14" s="3"/>
      <c r="W14" s="89"/>
      <c r="X14" s="89"/>
      <c r="Y14" s="89"/>
      <c r="Z14" s="104"/>
      <c r="AA14" s="104"/>
      <c r="AB14" s="104"/>
      <c r="AC14" s="161"/>
      <c r="AD14" s="116"/>
      <c r="AE14" s="52" t="s">
        <v>115</v>
      </c>
    </row>
    <row r="15" spans="1:31" ht="15.75">
      <c r="A15" s="19"/>
      <c r="B15" s="23" t="s">
        <v>66</v>
      </c>
      <c r="C15" s="24" t="s">
        <v>23</v>
      </c>
      <c r="D15" s="25">
        <v>1</v>
      </c>
      <c r="E15" s="42" t="s">
        <v>48</v>
      </c>
      <c r="F15" s="42"/>
      <c r="G15" s="42"/>
      <c r="H15" s="22"/>
      <c r="I15" s="22"/>
      <c r="J15" s="22"/>
      <c r="K15" s="52">
        <v>4900</v>
      </c>
      <c r="L15" s="52"/>
      <c r="M15" s="52"/>
      <c r="N15" s="66"/>
      <c r="O15" s="66"/>
      <c r="P15" s="66"/>
      <c r="Q15" s="79"/>
      <c r="R15" s="79"/>
      <c r="S15" s="79"/>
      <c r="T15" s="3"/>
      <c r="U15" s="3"/>
      <c r="V15" s="3"/>
      <c r="W15" s="89"/>
      <c r="X15" s="89"/>
      <c r="Y15" s="89"/>
      <c r="Z15" s="104"/>
      <c r="AA15" s="104"/>
      <c r="AB15" s="104"/>
      <c r="AC15" s="161"/>
      <c r="AD15" s="116"/>
      <c r="AE15" s="52" t="s">
        <v>115</v>
      </c>
    </row>
    <row r="16" spans="1:31" ht="26.25">
      <c r="A16" s="19">
        <v>5</v>
      </c>
      <c r="B16" s="27" t="s">
        <v>3</v>
      </c>
      <c r="C16" s="21" t="s">
        <v>4</v>
      </c>
      <c r="D16" s="25">
        <v>1</v>
      </c>
      <c r="E16" s="32">
        <v>20000</v>
      </c>
      <c r="F16" s="32">
        <v>25000</v>
      </c>
      <c r="G16" s="113" t="s">
        <v>102</v>
      </c>
      <c r="H16" s="22">
        <v>25000</v>
      </c>
      <c r="I16" s="22">
        <v>30000</v>
      </c>
      <c r="J16" s="22" t="s">
        <v>81</v>
      </c>
      <c r="K16" s="52">
        <v>25000</v>
      </c>
      <c r="L16" s="52">
        <v>30000</v>
      </c>
      <c r="M16" s="52" t="s">
        <v>125</v>
      </c>
      <c r="N16" s="122">
        <v>20000</v>
      </c>
      <c r="O16" s="123">
        <v>25000</v>
      </c>
      <c r="P16" s="67" t="s">
        <v>124</v>
      </c>
      <c r="Q16" s="54">
        <v>24000</v>
      </c>
      <c r="R16" s="55">
        <v>25000</v>
      </c>
      <c r="S16" s="80" t="s">
        <v>100</v>
      </c>
      <c r="T16" s="46"/>
      <c r="U16" s="46"/>
      <c r="V16" s="46"/>
      <c r="W16" s="119">
        <v>24000</v>
      </c>
      <c r="X16" s="119">
        <v>25000</v>
      </c>
      <c r="Y16" s="96" t="s">
        <v>107</v>
      </c>
      <c r="Z16" s="104"/>
      <c r="AA16" s="104"/>
      <c r="AB16" s="104"/>
      <c r="AC16" s="161">
        <f>(W16+Q16+N16+K16+H16+E16)/6</f>
        <v>23000</v>
      </c>
      <c r="AD16" s="116">
        <f>(X16+R16+O16+L16+I16+F16)/6</f>
        <v>26666.666666666668</v>
      </c>
      <c r="AE16" s="45"/>
    </row>
    <row r="17" spans="1:31" s="8" customFormat="1" ht="26.25">
      <c r="A17" s="19">
        <v>6</v>
      </c>
      <c r="B17" s="28" t="s">
        <v>5</v>
      </c>
      <c r="C17" s="24" t="s">
        <v>4</v>
      </c>
      <c r="D17" s="25">
        <v>1</v>
      </c>
      <c r="E17" s="32">
        <v>7500</v>
      </c>
      <c r="F17" s="32">
        <v>12000</v>
      </c>
      <c r="G17" s="49" t="s">
        <v>103</v>
      </c>
      <c r="H17" s="22">
        <v>8000</v>
      </c>
      <c r="I17" s="22">
        <v>10000</v>
      </c>
      <c r="J17" s="22" t="s">
        <v>81</v>
      </c>
      <c r="K17" s="52">
        <v>6000</v>
      </c>
      <c r="L17" s="52">
        <v>13000</v>
      </c>
      <c r="M17" s="52" t="s">
        <v>88</v>
      </c>
      <c r="N17" s="122">
        <v>8000</v>
      </c>
      <c r="O17" s="123">
        <v>10000</v>
      </c>
      <c r="P17" s="67" t="s">
        <v>124</v>
      </c>
      <c r="Q17" s="54">
        <v>6000</v>
      </c>
      <c r="R17" s="55">
        <v>6500</v>
      </c>
      <c r="S17" s="80" t="s">
        <v>100</v>
      </c>
      <c r="T17" s="47"/>
      <c r="U17" s="47"/>
      <c r="V17" s="47"/>
      <c r="W17" s="119">
        <v>8000</v>
      </c>
      <c r="X17" s="119">
        <v>12000</v>
      </c>
      <c r="Y17" s="96" t="s">
        <v>107</v>
      </c>
      <c r="Z17" s="105"/>
      <c r="AA17" s="105"/>
      <c r="AB17" s="105"/>
      <c r="AC17" s="161">
        <f>(W17+Q17+N17+K17+H17+E17)/6</f>
        <v>7250</v>
      </c>
      <c r="AD17" s="116">
        <f>(X17+R17+L17+F17)/4</f>
        <v>10875</v>
      </c>
      <c r="AE17" s="48"/>
    </row>
    <row r="18" spans="1:31" ht="26.25">
      <c r="A18" s="19">
        <v>7</v>
      </c>
      <c r="B18" s="29" t="s">
        <v>1</v>
      </c>
      <c r="C18" s="21" t="s">
        <v>4</v>
      </c>
      <c r="D18" s="25">
        <v>1</v>
      </c>
      <c r="E18" s="23">
        <v>35000</v>
      </c>
      <c r="F18" s="23">
        <v>45000</v>
      </c>
      <c r="G18" s="23" t="s">
        <v>103</v>
      </c>
      <c r="H18" s="22">
        <v>35000</v>
      </c>
      <c r="I18" s="22">
        <v>40000</v>
      </c>
      <c r="J18" s="22" t="s">
        <v>81</v>
      </c>
      <c r="K18" s="53">
        <v>40000</v>
      </c>
      <c r="L18" s="53">
        <v>45000</v>
      </c>
      <c r="M18" s="53" t="s">
        <v>89</v>
      </c>
      <c r="N18" s="122">
        <v>35000</v>
      </c>
      <c r="O18" s="122">
        <v>40000</v>
      </c>
      <c r="P18" s="67" t="s">
        <v>124</v>
      </c>
      <c r="Q18" s="54">
        <v>35000</v>
      </c>
      <c r="R18" s="54">
        <v>38000</v>
      </c>
      <c r="S18" s="80" t="s">
        <v>100</v>
      </c>
      <c r="T18" s="46"/>
      <c r="U18" s="46"/>
      <c r="V18" s="46"/>
      <c r="W18" s="119">
        <v>35000</v>
      </c>
      <c r="X18" s="119">
        <v>38000</v>
      </c>
      <c r="Y18" s="96" t="s">
        <v>107</v>
      </c>
      <c r="Z18" s="104"/>
      <c r="AA18" s="104"/>
      <c r="AB18" s="104"/>
      <c r="AC18" s="161">
        <f>(E18+H18+K18+Q18+W18)/5</f>
        <v>36000</v>
      </c>
      <c r="AD18" s="116">
        <f>(X18+R18+O18+L18+I18+F18)/6</f>
        <v>41000</v>
      </c>
      <c r="AE18" s="45"/>
    </row>
    <row r="19" spans="1:31" ht="47.25" customHeight="1">
      <c r="A19" s="19">
        <v>8</v>
      </c>
      <c r="B19" s="29" t="s">
        <v>18</v>
      </c>
      <c r="C19" s="21" t="s">
        <v>4</v>
      </c>
      <c r="D19" s="25">
        <v>1</v>
      </c>
      <c r="E19" s="23"/>
      <c r="F19" s="23"/>
      <c r="G19" s="23"/>
      <c r="H19" s="22"/>
      <c r="I19" s="22"/>
      <c r="J19" s="22"/>
      <c r="K19" s="52">
        <v>30000</v>
      </c>
      <c r="L19" s="52">
        <v>50000</v>
      </c>
      <c r="M19" s="52" t="s">
        <v>90</v>
      </c>
      <c r="N19" s="66"/>
      <c r="O19" s="66"/>
      <c r="P19" s="66"/>
      <c r="Q19" s="54">
        <v>47000</v>
      </c>
      <c r="R19" s="55">
        <v>49000</v>
      </c>
      <c r="S19" s="80" t="s">
        <v>100</v>
      </c>
      <c r="T19" s="46"/>
      <c r="U19" s="46"/>
      <c r="V19" s="46"/>
      <c r="W19" s="119">
        <v>34000</v>
      </c>
      <c r="X19" s="119">
        <v>60000</v>
      </c>
      <c r="Y19" s="96" t="s">
        <v>105</v>
      </c>
      <c r="Z19" s="104"/>
      <c r="AA19" s="104"/>
      <c r="AB19" s="104"/>
      <c r="AC19" s="161">
        <f>(W19+Q19+K19)/3</f>
        <v>37000</v>
      </c>
      <c r="AD19" s="116">
        <f>(X19+R19+L19)/3</f>
        <v>53000</v>
      </c>
      <c r="AE19" s="45"/>
    </row>
    <row r="20" spans="1:31" ht="25.5" customHeight="1">
      <c r="A20" s="19">
        <v>9</v>
      </c>
      <c r="B20" s="29" t="s">
        <v>19</v>
      </c>
      <c r="C20" s="21" t="s">
        <v>4</v>
      </c>
      <c r="D20" s="25">
        <v>1</v>
      </c>
      <c r="E20" s="23">
        <v>8000</v>
      </c>
      <c r="F20" s="23">
        <v>12000</v>
      </c>
      <c r="G20" s="49" t="s">
        <v>102</v>
      </c>
      <c r="H20" s="22">
        <v>8000</v>
      </c>
      <c r="I20" s="22">
        <v>12000</v>
      </c>
      <c r="J20" s="22" t="s">
        <v>80</v>
      </c>
      <c r="K20" s="53">
        <v>10000</v>
      </c>
      <c r="L20" s="53">
        <v>12000</v>
      </c>
      <c r="M20" s="52" t="s">
        <v>90</v>
      </c>
      <c r="N20" s="66">
        <v>10000</v>
      </c>
      <c r="O20" s="66">
        <v>15000</v>
      </c>
      <c r="P20" s="68" t="s">
        <v>99</v>
      </c>
      <c r="Q20" s="80">
        <v>8000</v>
      </c>
      <c r="R20" s="80">
        <v>10000</v>
      </c>
      <c r="S20" s="124" t="s">
        <v>123</v>
      </c>
      <c r="T20" s="46"/>
      <c r="U20" s="46"/>
      <c r="V20" s="46"/>
      <c r="W20" s="119">
        <v>8000</v>
      </c>
      <c r="X20" s="119">
        <v>12000</v>
      </c>
      <c r="Y20" s="96" t="s">
        <v>108</v>
      </c>
      <c r="Z20" s="106">
        <v>7000</v>
      </c>
      <c r="AA20" s="106">
        <v>10000</v>
      </c>
      <c r="AB20" s="107" t="s">
        <v>110</v>
      </c>
      <c r="AC20" s="161">
        <f>(Z20+W20+Q20+N20+K20+H20+E20)/7</f>
        <v>8428.57142857143</v>
      </c>
      <c r="AD20" s="116">
        <f>(AA20+X20+R20+O20+O20+L20+I20+F20)/7</f>
        <v>14000</v>
      </c>
      <c r="AE20" s="45"/>
    </row>
    <row r="21" spans="1:31" ht="19.5" customHeight="1">
      <c r="A21" s="19">
        <v>10</v>
      </c>
      <c r="B21" s="29" t="s">
        <v>44</v>
      </c>
      <c r="C21" s="21" t="s">
        <v>4</v>
      </c>
      <c r="D21" s="25">
        <v>1</v>
      </c>
      <c r="E21" s="23">
        <v>35000</v>
      </c>
      <c r="F21" s="23">
        <v>45000</v>
      </c>
      <c r="G21" s="49" t="s">
        <v>102</v>
      </c>
      <c r="H21" s="22">
        <v>35000</v>
      </c>
      <c r="I21" s="22">
        <v>40000</v>
      </c>
      <c r="J21" s="22" t="s">
        <v>80</v>
      </c>
      <c r="K21" s="52">
        <v>40000</v>
      </c>
      <c r="L21" s="52">
        <v>45000</v>
      </c>
      <c r="M21" s="52" t="s">
        <v>91</v>
      </c>
      <c r="N21" s="66">
        <v>35000</v>
      </c>
      <c r="O21" s="66">
        <v>40000</v>
      </c>
      <c r="P21" s="68" t="s">
        <v>99</v>
      </c>
      <c r="Q21" s="80">
        <v>35000</v>
      </c>
      <c r="R21" s="80">
        <v>40000</v>
      </c>
      <c r="S21" s="124" t="s">
        <v>123</v>
      </c>
      <c r="T21" s="46">
        <v>35000</v>
      </c>
      <c r="U21" s="46">
        <v>45000</v>
      </c>
      <c r="V21" s="93" t="s">
        <v>119</v>
      </c>
      <c r="W21" s="119">
        <v>42000</v>
      </c>
      <c r="X21" s="119">
        <v>50000</v>
      </c>
      <c r="Y21" s="96" t="s">
        <v>108</v>
      </c>
      <c r="Z21" s="106">
        <v>40000</v>
      </c>
      <c r="AA21" s="106">
        <v>50000</v>
      </c>
      <c r="AB21" s="107" t="s">
        <v>110</v>
      </c>
      <c r="AC21" s="161">
        <f>(W21+T21+Q21+N21+K21+H21+E21)/8</f>
        <v>32125</v>
      </c>
      <c r="AD21" s="116">
        <f>(AA21+X21+U21+R21+O21+L21+I21+F21)/8</f>
        <v>44375</v>
      </c>
      <c r="AE21" s="45"/>
    </row>
    <row r="22" spans="1:31" ht="19.5" customHeight="1">
      <c r="A22" s="19">
        <v>11</v>
      </c>
      <c r="B22" s="29" t="s">
        <v>51</v>
      </c>
      <c r="C22" s="21" t="s">
        <v>4</v>
      </c>
      <c r="D22" s="25">
        <v>1</v>
      </c>
      <c r="E22" s="23">
        <v>9000</v>
      </c>
      <c r="F22" s="23">
        <v>15000</v>
      </c>
      <c r="G22" s="49" t="s">
        <v>102</v>
      </c>
      <c r="H22" s="120">
        <v>8000</v>
      </c>
      <c r="I22" s="121">
        <v>15000</v>
      </c>
      <c r="J22" s="22" t="s">
        <v>80</v>
      </c>
      <c r="K22" s="54">
        <v>20000</v>
      </c>
      <c r="L22" s="54">
        <v>25000</v>
      </c>
      <c r="M22" s="53" t="s">
        <v>93</v>
      </c>
      <c r="N22" s="66"/>
      <c r="O22" s="66">
        <v>13000</v>
      </c>
      <c r="P22" s="66" t="s">
        <v>99</v>
      </c>
      <c r="Q22" s="80">
        <v>6000</v>
      </c>
      <c r="R22" s="80">
        <v>7000</v>
      </c>
      <c r="S22" s="124" t="s">
        <v>123</v>
      </c>
      <c r="T22" s="46"/>
      <c r="U22" s="46"/>
      <c r="V22" s="46"/>
      <c r="W22" s="119">
        <v>6000</v>
      </c>
      <c r="X22" s="119">
        <v>10000</v>
      </c>
      <c r="Y22" s="96" t="s">
        <v>105</v>
      </c>
      <c r="Z22" s="106">
        <v>12000</v>
      </c>
      <c r="AA22" s="106">
        <v>15000</v>
      </c>
      <c r="AB22" s="107" t="s">
        <v>110</v>
      </c>
      <c r="AC22" s="161">
        <f>(Z22+Q22+K22+H22+E22)/6</f>
        <v>9166.666666666666</v>
      </c>
      <c r="AD22" s="116">
        <f>(AA22+X22+R22+O22+L22+I22+F22)/7</f>
        <v>14285.714285714286</v>
      </c>
      <c r="AE22" s="45"/>
    </row>
    <row r="23" spans="1:31" ht="27" customHeight="1">
      <c r="A23" s="19">
        <v>12</v>
      </c>
      <c r="B23" s="29" t="s">
        <v>52</v>
      </c>
      <c r="C23" s="21" t="s">
        <v>4</v>
      </c>
      <c r="D23" s="25">
        <v>1</v>
      </c>
      <c r="E23" s="23">
        <v>25000</v>
      </c>
      <c r="F23" s="23">
        <v>30000</v>
      </c>
      <c r="G23" s="49" t="s">
        <v>102</v>
      </c>
      <c r="H23" s="120">
        <v>25000</v>
      </c>
      <c r="I23" s="121">
        <v>30000</v>
      </c>
      <c r="J23" s="22" t="s">
        <v>80</v>
      </c>
      <c r="K23" s="54">
        <v>8000</v>
      </c>
      <c r="L23" s="55">
        <v>15000</v>
      </c>
      <c r="M23" s="52" t="s">
        <v>91</v>
      </c>
      <c r="N23" s="66">
        <v>30000</v>
      </c>
      <c r="O23" s="66">
        <v>35000</v>
      </c>
      <c r="P23" s="66" t="s">
        <v>99</v>
      </c>
      <c r="Q23" s="80"/>
      <c r="R23" s="80"/>
      <c r="S23" s="80"/>
      <c r="T23" s="46"/>
      <c r="U23" s="46"/>
      <c r="V23" s="46"/>
      <c r="W23" s="119">
        <v>20000</v>
      </c>
      <c r="X23" s="119">
        <v>30000</v>
      </c>
      <c r="Y23" s="96" t="s">
        <v>105</v>
      </c>
      <c r="Z23" s="106">
        <v>20000</v>
      </c>
      <c r="AA23" s="106">
        <v>25000</v>
      </c>
      <c r="AB23" s="107" t="s">
        <v>112</v>
      </c>
      <c r="AC23" s="161">
        <f>(Z23+W23+N23+K23+E23)/6</f>
        <v>17166.666666666668</v>
      </c>
      <c r="AD23" s="116">
        <f>(AA23+X23+O23+L23+I23+F23)/6</f>
        <v>27500</v>
      </c>
      <c r="AE23" s="45"/>
    </row>
    <row r="24" spans="1:31" ht="27.75" customHeight="1">
      <c r="A24" s="19">
        <v>13</v>
      </c>
      <c r="B24" s="29" t="s">
        <v>42</v>
      </c>
      <c r="C24" s="21" t="s">
        <v>4</v>
      </c>
      <c r="D24" s="25">
        <v>1</v>
      </c>
      <c r="E24" s="23">
        <v>15000</v>
      </c>
      <c r="F24" s="23">
        <v>22000</v>
      </c>
      <c r="G24" s="49" t="s">
        <v>102</v>
      </c>
      <c r="H24" s="22"/>
      <c r="I24" s="22"/>
      <c r="J24" s="22"/>
      <c r="K24" s="52"/>
      <c r="L24" s="52"/>
      <c r="M24" s="52"/>
      <c r="N24" s="66">
        <v>19000</v>
      </c>
      <c r="O24" s="66">
        <v>21000</v>
      </c>
      <c r="P24" s="66" t="s">
        <v>122</v>
      </c>
      <c r="Q24" s="80"/>
      <c r="R24" s="80"/>
      <c r="S24" s="80"/>
      <c r="T24" s="46">
        <v>20000</v>
      </c>
      <c r="U24" s="46">
        <v>30000</v>
      </c>
      <c r="V24" s="93" t="s">
        <v>126</v>
      </c>
      <c r="W24" s="119">
        <v>15000</v>
      </c>
      <c r="X24" s="119">
        <v>25000</v>
      </c>
      <c r="Y24" s="96" t="s">
        <v>105</v>
      </c>
      <c r="Z24" s="106">
        <v>15000</v>
      </c>
      <c r="AA24" s="106">
        <v>20000</v>
      </c>
      <c r="AB24" s="107" t="s">
        <v>112</v>
      </c>
      <c r="AC24" s="161">
        <f>(Z24+W24+E24)/3</f>
        <v>15000</v>
      </c>
      <c r="AD24" s="116">
        <f>(AA24+X24+U24+O24+F24)/5</f>
        <v>23600</v>
      </c>
      <c r="AE24" s="45"/>
    </row>
    <row r="25" spans="1:31" ht="52.5" customHeight="1">
      <c r="A25" s="19">
        <v>14</v>
      </c>
      <c r="B25" s="29" t="s">
        <v>53</v>
      </c>
      <c r="C25" s="21" t="s">
        <v>4</v>
      </c>
      <c r="D25" s="25">
        <v>1</v>
      </c>
      <c r="E25" s="23">
        <v>50000</v>
      </c>
      <c r="F25" s="23">
        <v>60000</v>
      </c>
      <c r="G25" s="49" t="s">
        <v>120</v>
      </c>
      <c r="H25" s="22">
        <v>25000</v>
      </c>
      <c r="I25" s="22">
        <v>35000</v>
      </c>
      <c r="J25" s="22" t="s">
        <v>87</v>
      </c>
      <c r="K25" s="52"/>
      <c r="L25" s="52"/>
      <c r="M25" s="52"/>
      <c r="N25" s="68"/>
      <c r="O25" s="68"/>
      <c r="P25" s="68"/>
      <c r="Q25" s="80"/>
      <c r="R25" s="80"/>
      <c r="S25" s="80"/>
      <c r="T25" s="54">
        <v>50000</v>
      </c>
      <c r="U25" s="54">
        <v>55000</v>
      </c>
      <c r="V25" s="93" t="s">
        <v>119</v>
      </c>
      <c r="W25" s="119">
        <v>50000</v>
      </c>
      <c r="X25" s="119">
        <v>60000</v>
      </c>
      <c r="Y25" s="89"/>
      <c r="Z25" s="104"/>
      <c r="AA25" s="104"/>
      <c r="AB25" s="104"/>
      <c r="AC25" s="161">
        <f>(W25+T25+H25+E25)/4</f>
        <v>43750</v>
      </c>
      <c r="AD25" s="116">
        <f>(X25+U25+I25+F25)/4</f>
        <v>52500</v>
      </c>
      <c r="AE25" s="45"/>
    </row>
    <row r="26" spans="1:31" ht="53.25" customHeight="1">
      <c r="A26" s="19">
        <v>15</v>
      </c>
      <c r="B26" s="29" t="s">
        <v>54</v>
      </c>
      <c r="C26" s="21" t="s">
        <v>4</v>
      </c>
      <c r="D26" s="25">
        <v>1</v>
      </c>
      <c r="E26" s="22">
        <v>60000</v>
      </c>
      <c r="F26" s="22">
        <v>70000</v>
      </c>
      <c r="G26" s="49" t="s">
        <v>120</v>
      </c>
      <c r="H26" s="22"/>
      <c r="I26" s="22"/>
      <c r="J26" s="22"/>
      <c r="K26" s="52">
        <v>55000</v>
      </c>
      <c r="L26" s="52">
        <v>65000</v>
      </c>
      <c r="M26" s="52" t="s">
        <v>92</v>
      </c>
      <c r="N26" s="69"/>
      <c r="O26" s="69"/>
      <c r="P26" s="69"/>
      <c r="Q26" s="80"/>
      <c r="R26" s="80"/>
      <c r="S26" s="80"/>
      <c r="T26" s="54"/>
      <c r="U26" s="54"/>
      <c r="V26" s="46"/>
      <c r="W26" s="119">
        <v>60000</v>
      </c>
      <c r="X26" s="119">
        <v>80000</v>
      </c>
      <c r="Y26" s="89"/>
      <c r="Z26" s="104"/>
      <c r="AA26" s="104"/>
      <c r="AB26" s="104"/>
      <c r="AC26" s="161">
        <f>(W26+K26+E26)/3</f>
        <v>58333.333333333336</v>
      </c>
      <c r="AD26" s="116">
        <f>(X26+L26+F26)/3</f>
        <v>71666.66666666667</v>
      </c>
      <c r="AE26" s="45"/>
    </row>
    <row r="27" spans="1:31" ht="19.5" customHeight="1">
      <c r="A27" s="19">
        <v>16</v>
      </c>
      <c r="B27" s="29" t="s">
        <v>55</v>
      </c>
      <c r="C27" s="21" t="s">
        <v>4</v>
      </c>
      <c r="D27" s="25">
        <v>1</v>
      </c>
      <c r="E27" s="23">
        <v>8000</v>
      </c>
      <c r="F27" s="23">
        <v>12000</v>
      </c>
      <c r="G27" s="49" t="s">
        <v>120</v>
      </c>
      <c r="H27" s="22"/>
      <c r="I27" s="22"/>
      <c r="J27" s="22"/>
      <c r="K27" s="53"/>
      <c r="L27" s="53"/>
      <c r="M27" s="53"/>
      <c r="N27" s="95"/>
      <c r="O27" s="95"/>
      <c r="P27" s="66"/>
      <c r="Q27" s="80"/>
      <c r="R27" s="80"/>
      <c r="S27" s="80"/>
      <c r="T27" s="54">
        <v>10000</v>
      </c>
      <c r="U27" s="54">
        <v>12000</v>
      </c>
      <c r="V27" s="93" t="s">
        <v>126</v>
      </c>
      <c r="W27" s="119">
        <v>5200</v>
      </c>
      <c r="X27" s="119">
        <v>10000</v>
      </c>
      <c r="Y27" s="97" t="s">
        <v>106</v>
      </c>
      <c r="Z27" s="106">
        <v>7000</v>
      </c>
      <c r="AA27" s="106">
        <v>12000</v>
      </c>
      <c r="AB27" s="104" t="s">
        <v>110</v>
      </c>
      <c r="AC27" s="161">
        <f>(W27+T27+E27+Z27)/4</f>
        <v>7550</v>
      </c>
      <c r="AD27" s="116">
        <f>(AA27+X27+U27+F27)/4</f>
        <v>11500</v>
      </c>
      <c r="AE27" s="45"/>
    </row>
    <row r="28" spans="1:31" ht="29.25" customHeight="1">
      <c r="A28" s="19">
        <v>17</v>
      </c>
      <c r="B28" s="29" t="s">
        <v>56</v>
      </c>
      <c r="C28" s="21" t="s">
        <v>4</v>
      </c>
      <c r="D28" s="25">
        <v>1</v>
      </c>
      <c r="E28" s="23">
        <v>12000</v>
      </c>
      <c r="F28" s="23">
        <v>15000</v>
      </c>
      <c r="G28" s="23" t="s">
        <v>120</v>
      </c>
      <c r="H28" s="22">
        <v>10000</v>
      </c>
      <c r="I28" s="22">
        <v>11000</v>
      </c>
      <c r="J28" s="22" t="s">
        <v>86</v>
      </c>
      <c r="K28" s="52"/>
      <c r="L28" s="52"/>
      <c r="M28" s="52"/>
      <c r="N28" s="95">
        <v>12000</v>
      </c>
      <c r="O28" s="95">
        <v>15000</v>
      </c>
      <c r="P28" s="68" t="s">
        <v>96</v>
      </c>
      <c r="Q28" s="80"/>
      <c r="R28" s="80"/>
      <c r="S28" s="80"/>
      <c r="T28" s="54"/>
      <c r="U28" s="54"/>
      <c r="V28" s="46"/>
      <c r="W28" s="119">
        <v>12000</v>
      </c>
      <c r="X28" s="119">
        <v>16000</v>
      </c>
      <c r="Y28" s="89"/>
      <c r="Z28" s="106"/>
      <c r="AA28" s="106"/>
      <c r="AB28" s="104"/>
      <c r="AC28" s="161">
        <f>(W28+N28+H28+E28)/4</f>
        <v>11500</v>
      </c>
      <c r="AD28" s="116">
        <f>(X28+I28+F28)/4</f>
        <v>10500</v>
      </c>
      <c r="AE28" s="45"/>
    </row>
    <row r="29" spans="1:31" ht="19.5" customHeight="1">
      <c r="A29" s="19">
        <v>18</v>
      </c>
      <c r="B29" s="29" t="s">
        <v>57</v>
      </c>
      <c r="C29" s="21" t="s">
        <v>4</v>
      </c>
      <c r="D29" s="25">
        <v>1</v>
      </c>
      <c r="E29" s="23">
        <v>60000</v>
      </c>
      <c r="F29" s="23">
        <v>80000</v>
      </c>
      <c r="G29" s="49" t="s">
        <v>120</v>
      </c>
      <c r="H29" s="22"/>
      <c r="I29" s="22"/>
      <c r="J29" s="22"/>
      <c r="K29" s="53"/>
      <c r="L29" s="53"/>
      <c r="M29" s="53"/>
      <c r="N29" s="95"/>
      <c r="O29" s="95"/>
      <c r="P29" s="68"/>
      <c r="Q29" s="80"/>
      <c r="R29" s="80"/>
      <c r="S29" s="80"/>
      <c r="T29" s="54"/>
      <c r="U29" s="54"/>
      <c r="V29" s="46"/>
      <c r="W29" s="119">
        <v>60000</v>
      </c>
      <c r="X29" s="119">
        <v>80000</v>
      </c>
      <c r="Y29" s="89"/>
      <c r="Z29" s="106"/>
      <c r="AA29" s="106"/>
      <c r="AB29" s="104"/>
      <c r="AC29" s="161">
        <f>(W29+E29)/2</f>
        <v>60000</v>
      </c>
      <c r="AD29" s="116">
        <f>(X29+F29)/2</f>
        <v>80000</v>
      </c>
      <c r="AE29" s="45"/>
    </row>
    <row r="30" spans="1:31" ht="19.5" customHeight="1">
      <c r="A30" s="136">
        <v>19</v>
      </c>
      <c r="B30" s="29" t="s">
        <v>58</v>
      </c>
      <c r="C30" s="21" t="s">
        <v>4</v>
      </c>
      <c r="D30" s="25">
        <v>1</v>
      </c>
      <c r="E30" s="23">
        <v>130000</v>
      </c>
      <c r="F30" s="23">
        <v>150000</v>
      </c>
      <c r="G30" s="49" t="s">
        <v>120</v>
      </c>
      <c r="H30" s="22">
        <v>100000</v>
      </c>
      <c r="I30" s="22">
        <v>120000</v>
      </c>
      <c r="J30" s="22" t="s">
        <v>86</v>
      </c>
      <c r="K30" s="53"/>
      <c r="L30" s="53"/>
      <c r="M30" s="53"/>
      <c r="N30" s="95">
        <v>100000</v>
      </c>
      <c r="O30" s="95">
        <v>120000</v>
      </c>
      <c r="P30" s="68" t="s">
        <v>96</v>
      </c>
      <c r="Q30" s="80"/>
      <c r="R30" s="80"/>
      <c r="S30" s="80"/>
      <c r="T30" s="54"/>
      <c r="U30" s="54"/>
      <c r="V30" s="46"/>
      <c r="W30" s="119">
        <v>130000</v>
      </c>
      <c r="X30" s="119">
        <v>150000</v>
      </c>
      <c r="Y30" s="89"/>
      <c r="Z30" s="104"/>
      <c r="AA30" s="104"/>
      <c r="AB30" s="104"/>
      <c r="AC30" s="161">
        <f>(W30+N30+H30+E30)/4</f>
        <v>115000</v>
      </c>
      <c r="AD30" s="116">
        <f>(X30+O30+I30+F30)/4</f>
        <v>135000</v>
      </c>
      <c r="AE30" s="45"/>
    </row>
    <row r="31" spans="1:31" ht="20.25" customHeight="1">
      <c r="A31" s="136"/>
      <c r="B31" s="29" t="s">
        <v>59</v>
      </c>
      <c r="C31" s="21" t="s">
        <v>4</v>
      </c>
      <c r="D31" s="25">
        <v>1</v>
      </c>
      <c r="E31" s="23">
        <v>80000</v>
      </c>
      <c r="F31" s="23">
        <v>100000</v>
      </c>
      <c r="G31" s="49" t="s">
        <v>120</v>
      </c>
      <c r="H31" s="22">
        <v>50000</v>
      </c>
      <c r="I31" s="22">
        <v>60000</v>
      </c>
      <c r="J31" s="22" t="s">
        <v>86</v>
      </c>
      <c r="K31" s="53"/>
      <c r="L31" s="53"/>
      <c r="M31" s="53"/>
      <c r="N31" s="95">
        <v>70000</v>
      </c>
      <c r="O31" s="95">
        <v>80000</v>
      </c>
      <c r="P31" s="68" t="s">
        <v>96</v>
      </c>
      <c r="Q31" s="80"/>
      <c r="R31" s="80"/>
      <c r="S31" s="80"/>
      <c r="T31" s="54"/>
      <c r="U31" s="54"/>
      <c r="V31" s="46"/>
      <c r="W31" s="119">
        <v>80000</v>
      </c>
      <c r="X31" s="119">
        <v>100000</v>
      </c>
      <c r="Y31" s="89"/>
      <c r="Z31" s="104"/>
      <c r="AA31" s="104"/>
      <c r="AB31" s="104"/>
      <c r="AC31" s="161">
        <f>(W31+N31+H31+E31)/4</f>
        <v>70000</v>
      </c>
      <c r="AD31" s="116">
        <f>(X31+O31+I31+F31)/4</f>
        <v>85000</v>
      </c>
      <c r="AE31" s="45"/>
    </row>
    <row r="32" spans="1:31" ht="32.25" customHeight="1">
      <c r="A32" s="19">
        <v>20</v>
      </c>
      <c r="B32" s="29" t="s">
        <v>64</v>
      </c>
      <c r="C32" s="21" t="s">
        <v>23</v>
      </c>
      <c r="D32" s="25">
        <v>1</v>
      </c>
      <c r="E32" s="23"/>
      <c r="F32" s="23"/>
      <c r="G32" s="49"/>
      <c r="H32" s="22"/>
      <c r="I32" s="22"/>
      <c r="J32" s="22"/>
      <c r="K32" s="52"/>
      <c r="L32" s="52"/>
      <c r="M32" s="52"/>
      <c r="N32" s="95"/>
      <c r="O32" s="95"/>
      <c r="P32" s="70"/>
      <c r="Q32" s="80"/>
      <c r="R32" s="80"/>
      <c r="S32" s="80"/>
      <c r="T32" s="54"/>
      <c r="U32" s="54"/>
      <c r="V32" s="46"/>
      <c r="W32" s="89"/>
      <c r="X32" s="89"/>
      <c r="Y32" s="89"/>
      <c r="Z32" s="104"/>
      <c r="AA32" s="104"/>
      <c r="AB32" s="104"/>
      <c r="AC32" s="161"/>
      <c r="AD32" s="116"/>
      <c r="AE32" s="45" t="s">
        <v>48</v>
      </c>
    </row>
    <row r="33" spans="1:31" ht="37.5" customHeight="1">
      <c r="A33" s="19">
        <v>21</v>
      </c>
      <c r="B33" s="29" t="s">
        <v>65</v>
      </c>
      <c r="C33" s="21" t="s">
        <v>4</v>
      </c>
      <c r="D33" s="25">
        <v>1</v>
      </c>
      <c r="E33" s="22" t="s">
        <v>48</v>
      </c>
      <c r="F33" s="22"/>
      <c r="G33" s="22"/>
      <c r="H33" s="22"/>
      <c r="I33" s="22"/>
      <c r="J33" s="22"/>
      <c r="K33" s="52">
        <v>8000</v>
      </c>
      <c r="L33" s="52">
        <v>15000</v>
      </c>
      <c r="M33" s="52" t="s">
        <v>91</v>
      </c>
      <c r="N33" s="95"/>
      <c r="O33" s="95"/>
      <c r="P33" s="69"/>
      <c r="Q33" s="80"/>
      <c r="R33" s="80"/>
      <c r="S33" s="80"/>
      <c r="T33" s="54"/>
      <c r="U33" s="54"/>
      <c r="V33" s="46"/>
      <c r="W33" s="89"/>
      <c r="X33" s="89"/>
      <c r="Y33" s="89"/>
      <c r="Z33" s="104"/>
      <c r="AA33" s="104"/>
      <c r="AB33" s="104"/>
      <c r="AC33" s="161">
        <f>(K33)/1</f>
        <v>8000</v>
      </c>
      <c r="AD33" s="116">
        <f>(L33)/1</f>
        <v>15000</v>
      </c>
      <c r="AE33" s="45"/>
    </row>
    <row r="34" spans="1:31" ht="37.5" customHeight="1">
      <c r="A34" s="19">
        <v>22</v>
      </c>
      <c r="B34" s="29" t="s">
        <v>43</v>
      </c>
      <c r="C34" s="21" t="s">
        <v>23</v>
      </c>
      <c r="D34" s="25">
        <v>1</v>
      </c>
      <c r="E34" s="16">
        <v>900</v>
      </c>
      <c r="F34" s="16"/>
      <c r="G34" s="16"/>
      <c r="H34" s="22"/>
      <c r="I34" s="22"/>
      <c r="J34" s="22"/>
      <c r="K34" s="52"/>
      <c r="L34" s="52"/>
      <c r="M34" s="52"/>
      <c r="N34" s="95"/>
      <c r="O34" s="95"/>
      <c r="P34" s="69"/>
      <c r="Q34" s="80"/>
      <c r="R34" s="80"/>
      <c r="S34" s="80"/>
      <c r="T34" s="4"/>
      <c r="U34" s="4"/>
      <c r="V34" s="46"/>
      <c r="W34" s="89"/>
      <c r="X34" s="89"/>
      <c r="Y34" s="89"/>
      <c r="Z34" s="104"/>
      <c r="AA34" s="104"/>
      <c r="AB34" s="104"/>
      <c r="AC34" s="161"/>
      <c r="AD34" s="116"/>
      <c r="AE34" s="45" t="s">
        <v>115</v>
      </c>
    </row>
    <row r="35" spans="1:31" ht="19.5" customHeight="1">
      <c r="A35" s="17" t="s">
        <v>33</v>
      </c>
      <c r="B35" s="30" t="s">
        <v>8</v>
      </c>
      <c r="C35" s="21"/>
      <c r="D35" s="25"/>
      <c r="E35" s="23"/>
      <c r="F35" s="23"/>
      <c r="G35" s="23"/>
      <c r="H35" s="22"/>
      <c r="I35" s="22"/>
      <c r="J35" s="22"/>
      <c r="K35" s="53"/>
      <c r="L35" s="53"/>
      <c r="M35" s="53"/>
      <c r="N35" s="71"/>
      <c r="O35" s="71"/>
      <c r="P35" s="71"/>
      <c r="Q35" s="80"/>
      <c r="R35" s="80"/>
      <c r="S35" s="80"/>
      <c r="T35" s="4"/>
      <c r="U35" s="4"/>
      <c r="V35" s="46"/>
      <c r="W35" s="89"/>
      <c r="X35" s="89"/>
      <c r="Y35" s="89"/>
      <c r="Z35" s="104"/>
      <c r="AA35" s="104"/>
      <c r="AB35" s="104"/>
      <c r="AC35" s="161"/>
      <c r="AD35" s="116"/>
      <c r="AE35" s="45"/>
    </row>
    <row r="36" spans="1:31" ht="38.25">
      <c r="A36" s="19">
        <v>1</v>
      </c>
      <c r="B36" s="29" t="s">
        <v>17</v>
      </c>
      <c r="C36" s="16" t="s">
        <v>4</v>
      </c>
      <c r="D36" s="25" t="s">
        <v>12</v>
      </c>
      <c r="E36" s="32">
        <v>30000</v>
      </c>
      <c r="F36" s="32">
        <v>45000</v>
      </c>
      <c r="G36" s="93" t="s">
        <v>117</v>
      </c>
      <c r="H36" s="22">
        <v>35000</v>
      </c>
      <c r="I36" s="22">
        <v>40000</v>
      </c>
      <c r="J36" s="22" t="s">
        <v>82</v>
      </c>
      <c r="K36" s="53"/>
      <c r="L36" s="53"/>
      <c r="M36" s="53"/>
      <c r="N36" s="95">
        <v>30000</v>
      </c>
      <c r="O36" s="95">
        <v>40000</v>
      </c>
      <c r="P36" s="68" t="s">
        <v>118</v>
      </c>
      <c r="Q36" s="80"/>
      <c r="R36" s="80"/>
      <c r="S36" s="80"/>
      <c r="T36" s="4">
        <v>40000</v>
      </c>
      <c r="U36" s="4">
        <v>50000</v>
      </c>
      <c r="V36" s="2" t="s">
        <v>126</v>
      </c>
      <c r="W36" s="119">
        <v>30000</v>
      </c>
      <c r="X36" s="119">
        <v>40000</v>
      </c>
      <c r="Y36" s="99" t="s">
        <v>113</v>
      </c>
      <c r="Z36" s="108">
        <v>30000</v>
      </c>
      <c r="AA36" s="108">
        <v>50000</v>
      </c>
      <c r="AB36" s="109" t="s">
        <v>114</v>
      </c>
      <c r="AC36" s="161">
        <f>(W36+N36+T36+H36+E36+Z36)/6</f>
        <v>32500</v>
      </c>
      <c r="AD36" s="116">
        <f>(AA36+X36+U36+O36+I36+F36)/6</f>
        <v>44166.666666666664</v>
      </c>
      <c r="AE36" s="45"/>
    </row>
    <row r="37" spans="1:31" ht="31.5" customHeight="1">
      <c r="A37" s="19">
        <v>2</v>
      </c>
      <c r="B37" s="29" t="s">
        <v>6</v>
      </c>
      <c r="C37" s="16" t="s">
        <v>4</v>
      </c>
      <c r="D37" s="25" t="s">
        <v>11</v>
      </c>
      <c r="E37" s="32">
        <v>47000</v>
      </c>
      <c r="F37" s="32">
        <v>65000</v>
      </c>
      <c r="G37" s="93" t="s">
        <v>117</v>
      </c>
      <c r="H37" s="22">
        <v>55000</v>
      </c>
      <c r="I37" s="22">
        <v>65000</v>
      </c>
      <c r="J37" s="22" t="s">
        <v>83</v>
      </c>
      <c r="K37" s="53">
        <v>56000</v>
      </c>
      <c r="L37" s="53">
        <v>65000</v>
      </c>
      <c r="M37" s="52" t="s">
        <v>94</v>
      </c>
      <c r="N37" s="95">
        <v>50000</v>
      </c>
      <c r="O37" s="95">
        <v>60000</v>
      </c>
      <c r="P37" s="68" t="s">
        <v>118</v>
      </c>
      <c r="Q37" s="80"/>
      <c r="R37" s="80"/>
      <c r="S37" s="80"/>
      <c r="T37" s="4"/>
      <c r="U37" s="4"/>
      <c r="V37" s="46"/>
      <c r="W37" s="119">
        <v>47000</v>
      </c>
      <c r="X37" s="119">
        <v>60000</v>
      </c>
      <c r="Y37" s="99" t="s">
        <v>113</v>
      </c>
      <c r="Z37" s="108">
        <v>54000</v>
      </c>
      <c r="AA37" s="108">
        <v>65000</v>
      </c>
      <c r="AB37" s="109" t="s">
        <v>114</v>
      </c>
      <c r="AC37" s="161">
        <f>(W37+N37+K37+H37+E37+Z37)/6</f>
        <v>51500</v>
      </c>
      <c r="AD37" s="116">
        <f>(X37+O37+L37+I37+F37+AA37)/6</f>
        <v>63333.333333333336</v>
      </c>
      <c r="AE37" s="45"/>
    </row>
    <row r="38" spans="1:31" ht="38.25">
      <c r="A38" s="19">
        <v>3</v>
      </c>
      <c r="B38" s="28" t="s">
        <v>14</v>
      </c>
      <c r="C38" s="16" t="s">
        <v>4</v>
      </c>
      <c r="D38" s="25" t="s">
        <v>16</v>
      </c>
      <c r="E38" s="33">
        <v>38000</v>
      </c>
      <c r="F38" s="33">
        <v>45000</v>
      </c>
      <c r="G38" s="93" t="s">
        <v>117</v>
      </c>
      <c r="H38" s="31">
        <v>50000</v>
      </c>
      <c r="I38" s="31">
        <v>60000</v>
      </c>
      <c r="J38" s="31" t="s">
        <v>82</v>
      </c>
      <c r="K38" s="52">
        <v>45000</v>
      </c>
      <c r="L38" s="52">
        <v>50000</v>
      </c>
      <c r="M38" s="52" t="s">
        <v>94</v>
      </c>
      <c r="N38" s="95">
        <v>50000</v>
      </c>
      <c r="O38" s="95">
        <v>60000</v>
      </c>
      <c r="P38" s="68" t="s">
        <v>118</v>
      </c>
      <c r="Q38" s="81"/>
      <c r="R38" s="81"/>
      <c r="S38" s="81"/>
      <c r="T38" s="4"/>
      <c r="U38" s="4"/>
      <c r="V38" s="46"/>
      <c r="W38" s="119">
        <v>38000</v>
      </c>
      <c r="X38" s="119">
        <v>50000</v>
      </c>
      <c r="Y38" s="99" t="s">
        <v>113</v>
      </c>
      <c r="Z38" s="108">
        <v>35000</v>
      </c>
      <c r="AA38" s="108">
        <v>50000</v>
      </c>
      <c r="AB38" s="109" t="s">
        <v>114</v>
      </c>
      <c r="AC38" s="161">
        <f>(W38+N38+E39+Z38)/4</f>
        <v>39500</v>
      </c>
      <c r="AD38" s="116">
        <f>(X38+O38+L38+I38+F38+AA38)/6</f>
        <v>52500</v>
      </c>
      <c r="AE38" s="45"/>
    </row>
    <row r="39" spans="1:31" ht="38.25">
      <c r="A39" s="19">
        <v>4</v>
      </c>
      <c r="B39" s="28" t="s">
        <v>49</v>
      </c>
      <c r="C39" s="16" t="s">
        <v>4</v>
      </c>
      <c r="D39" s="25" t="s">
        <v>12</v>
      </c>
      <c r="E39" s="33">
        <v>35000</v>
      </c>
      <c r="F39" s="33">
        <v>50000</v>
      </c>
      <c r="G39" s="93" t="s">
        <v>117</v>
      </c>
      <c r="H39" s="31"/>
      <c r="I39" s="31"/>
      <c r="J39" s="31"/>
      <c r="K39" s="53"/>
      <c r="L39" s="53"/>
      <c r="M39" s="53"/>
      <c r="N39" s="95">
        <v>40000</v>
      </c>
      <c r="O39" s="95">
        <v>45000</v>
      </c>
      <c r="P39" s="68" t="s">
        <v>118</v>
      </c>
      <c r="Q39" s="81"/>
      <c r="R39" s="81"/>
      <c r="S39" s="81"/>
      <c r="T39" s="4"/>
      <c r="U39" s="4"/>
      <c r="V39" s="46"/>
      <c r="W39" s="119">
        <v>35000</v>
      </c>
      <c r="X39" s="119">
        <v>45000</v>
      </c>
      <c r="Y39" s="99" t="s">
        <v>113</v>
      </c>
      <c r="Z39" s="108">
        <v>45000</v>
      </c>
      <c r="AA39" s="108">
        <v>55000</v>
      </c>
      <c r="AB39" s="109" t="s">
        <v>114</v>
      </c>
      <c r="AC39" s="161">
        <f>(Z39+W39+N39+E39)/4</f>
        <v>38750</v>
      </c>
      <c r="AD39" s="116">
        <f>(AA39+X39+O39+F39)/4</f>
        <v>48750</v>
      </c>
      <c r="AE39" s="45"/>
    </row>
    <row r="40" spans="1:31" ht="38.25">
      <c r="A40" s="19">
        <v>5</v>
      </c>
      <c r="B40" s="28" t="s">
        <v>45</v>
      </c>
      <c r="C40" s="16" t="s">
        <v>4</v>
      </c>
      <c r="D40" s="25" t="s">
        <v>50</v>
      </c>
      <c r="E40" s="33">
        <v>150000</v>
      </c>
      <c r="F40" s="33">
        <v>180000</v>
      </c>
      <c r="G40" s="93" t="s">
        <v>117</v>
      </c>
      <c r="H40" s="31">
        <v>150000</v>
      </c>
      <c r="I40" s="31">
        <v>180000</v>
      </c>
      <c r="J40" s="31" t="s">
        <v>83</v>
      </c>
      <c r="K40" s="53">
        <v>220000</v>
      </c>
      <c r="L40" s="53">
        <v>230000</v>
      </c>
      <c r="M40" s="53" t="s">
        <v>92</v>
      </c>
      <c r="N40" s="95">
        <v>180000</v>
      </c>
      <c r="O40" s="95">
        <v>220000</v>
      </c>
      <c r="P40" s="68" t="s">
        <v>118</v>
      </c>
      <c r="Q40" s="81"/>
      <c r="R40" s="81"/>
      <c r="S40" s="81"/>
      <c r="T40" s="4">
        <v>120000</v>
      </c>
      <c r="U40" s="4">
        <v>130000</v>
      </c>
      <c r="V40" s="2" t="s">
        <v>126</v>
      </c>
      <c r="W40" s="119">
        <v>180000</v>
      </c>
      <c r="X40" s="119">
        <v>240000</v>
      </c>
      <c r="Y40" s="99" t="s">
        <v>113</v>
      </c>
      <c r="Z40" s="108">
        <v>180000</v>
      </c>
      <c r="AA40" s="108">
        <v>220000</v>
      </c>
      <c r="AB40" s="109" t="s">
        <v>111</v>
      </c>
      <c r="AC40" s="161">
        <f>(W40+T40+N40+H40+E40+Z40)/6</f>
        <v>160000</v>
      </c>
      <c r="AD40" s="116">
        <f>(X40+U40+O40+L40+I40+F40+AA40)/7</f>
        <v>200000</v>
      </c>
      <c r="AE40" s="45"/>
    </row>
    <row r="41" spans="1:31" ht="38.25">
      <c r="A41" s="19">
        <v>6</v>
      </c>
      <c r="B41" s="28" t="s">
        <v>28</v>
      </c>
      <c r="C41" s="16" t="s">
        <v>4</v>
      </c>
      <c r="D41" s="25" t="s">
        <v>16</v>
      </c>
      <c r="E41" s="34">
        <v>30000</v>
      </c>
      <c r="F41" s="34">
        <v>40000</v>
      </c>
      <c r="G41" s="93" t="s">
        <v>117</v>
      </c>
      <c r="H41" s="31">
        <v>30000</v>
      </c>
      <c r="I41" s="31">
        <v>40000</v>
      </c>
      <c r="J41" s="31" t="s">
        <v>84</v>
      </c>
      <c r="K41" s="52"/>
      <c r="L41" s="52"/>
      <c r="M41" s="52"/>
      <c r="N41" s="95"/>
      <c r="O41" s="95">
        <v>45000</v>
      </c>
      <c r="P41" s="70" t="s">
        <v>98</v>
      </c>
      <c r="Q41" s="81"/>
      <c r="R41" s="81"/>
      <c r="S41" s="81"/>
      <c r="T41" s="4"/>
      <c r="U41" s="4"/>
      <c r="V41" s="46"/>
      <c r="W41" s="119">
        <v>30000</v>
      </c>
      <c r="X41" s="119">
        <v>40000</v>
      </c>
      <c r="Y41" s="99" t="s">
        <v>113</v>
      </c>
      <c r="Z41" s="108">
        <v>20000</v>
      </c>
      <c r="AA41" s="108">
        <v>35000</v>
      </c>
      <c r="AB41" s="109" t="s">
        <v>111</v>
      </c>
      <c r="AC41" s="161">
        <f>(Z41+W41+H41+E41)/4</f>
        <v>27500</v>
      </c>
      <c r="AD41" s="116">
        <f>(AA41+X41+O41+I41+F41)/5</f>
        <v>40000</v>
      </c>
      <c r="AE41" s="45"/>
    </row>
    <row r="42" spans="1:31" ht="16.5">
      <c r="A42" s="17" t="s">
        <v>34</v>
      </c>
      <c r="B42" s="18" t="s">
        <v>7</v>
      </c>
      <c r="C42" s="16"/>
      <c r="D42" s="25"/>
      <c r="E42" s="34"/>
      <c r="F42" s="34"/>
      <c r="G42" s="34"/>
      <c r="H42" s="31"/>
      <c r="I42" s="31"/>
      <c r="J42" s="31"/>
      <c r="K42" s="53"/>
      <c r="L42" s="53"/>
      <c r="M42" s="53"/>
      <c r="N42" s="95"/>
      <c r="O42" s="95"/>
      <c r="P42" s="66"/>
      <c r="Q42" s="81"/>
      <c r="R42" s="81"/>
      <c r="S42" s="81"/>
      <c r="T42" s="54"/>
      <c r="U42" s="54"/>
      <c r="V42" s="46"/>
      <c r="W42" s="98"/>
      <c r="X42" s="98"/>
      <c r="Y42" s="89"/>
      <c r="Z42" s="108"/>
      <c r="AA42" s="108"/>
      <c r="AB42" s="104"/>
      <c r="AC42" s="161"/>
      <c r="AD42" s="116"/>
      <c r="AE42" s="45"/>
    </row>
    <row r="43" spans="1:31" ht="47.25">
      <c r="A43" s="19">
        <v>1</v>
      </c>
      <c r="B43" s="28" t="s">
        <v>2</v>
      </c>
      <c r="C43" s="16" t="s">
        <v>4</v>
      </c>
      <c r="D43" s="25" t="s">
        <v>25</v>
      </c>
      <c r="E43" s="33">
        <v>32000</v>
      </c>
      <c r="F43" s="33"/>
      <c r="G43" s="33"/>
      <c r="H43" s="31">
        <v>36000</v>
      </c>
      <c r="I43" s="31"/>
      <c r="J43" s="31" t="s">
        <v>85</v>
      </c>
      <c r="K43" s="52">
        <v>42000</v>
      </c>
      <c r="L43" s="52"/>
      <c r="M43" s="52" t="s">
        <v>94</v>
      </c>
      <c r="N43" s="70">
        <v>36000</v>
      </c>
      <c r="O43" s="70"/>
      <c r="P43" s="66" t="s">
        <v>96</v>
      </c>
      <c r="Q43" s="9">
        <v>34000</v>
      </c>
      <c r="R43" s="125"/>
      <c r="S43" s="83" t="s">
        <v>101</v>
      </c>
      <c r="T43" s="54">
        <v>40000</v>
      </c>
      <c r="U43" s="54"/>
      <c r="V43" s="2" t="s">
        <v>68</v>
      </c>
      <c r="W43" s="119">
        <v>43000</v>
      </c>
      <c r="X43" s="119">
        <v>0</v>
      </c>
      <c r="Y43" s="99" t="s">
        <v>106</v>
      </c>
      <c r="Z43" s="108">
        <v>32000</v>
      </c>
      <c r="AA43" s="108"/>
      <c r="AB43" s="109" t="s">
        <v>110</v>
      </c>
      <c r="AC43" s="161">
        <f>(W43+T43+Q43+N43+K43+H43+E43+Z43)/8</f>
        <v>36875</v>
      </c>
      <c r="AD43" s="116"/>
      <c r="AE43" s="45"/>
    </row>
    <row r="44" spans="1:31" ht="47.25">
      <c r="A44" s="19">
        <v>2</v>
      </c>
      <c r="B44" s="28" t="s">
        <v>20</v>
      </c>
      <c r="C44" s="16" t="s">
        <v>21</v>
      </c>
      <c r="D44" s="25"/>
      <c r="E44" s="33">
        <v>1800</v>
      </c>
      <c r="F44" s="33">
        <v>2000</v>
      </c>
      <c r="G44" s="84" t="s">
        <v>104</v>
      </c>
      <c r="H44" s="31">
        <v>1800</v>
      </c>
      <c r="I44" s="31">
        <v>2200</v>
      </c>
      <c r="J44" s="31" t="s">
        <v>85</v>
      </c>
      <c r="K44" s="52"/>
      <c r="L44" s="52"/>
      <c r="M44" s="52"/>
      <c r="N44" s="66"/>
      <c r="O44" s="66"/>
      <c r="P44" s="66"/>
      <c r="Q44" s="125">
        <v>2500</v>
      </c>
      <c r="R44" s="125">
        <v>3000</v>
      </c>
      <c r="S44" s="83" t="s">
        <v>101</v>
      </c>
      <c r="T44" s="54">
        <v>2000</v>
      </c>
      <c r="U44" s="54">
        <v>2200</v>
      </c>
      <c r="V44" s="2" t="s">
        <v>68</v>
      </c>
      <c r="W44" s="119">
        <v>3000</v>
      </c>
      <c r="X44" s="119">
        <v>3500</v>
      </c>
      <c r="Y44" s="99" t="s">
        <v>106</v>
      </c>
      <c r="Z44" s="108">
        <v>1800</v>
      </c>
      <c r="AA44" s="108">
        <v>2500</v>
      </c>
      <c r="AB44" s="109" t="s">
        <v>109</v>
      </c>
      <c r="AC44" s="161">
        <f>(W44+T44+Q44+H44+E44+Z44)/6</f>
        <v>2150</v>
      </c>
      <c r="AD44" s="116">
        <f>(X44+U44+R44+I44+F44+AA44)/6</f>
        <v>2566.6666666666665</v>
      </c>
      <c r="AE44" s="45"/>
    </row>
    <row r="45" spans="1:31" ht="47.25">
      <c r="A45" s="19">
        <v>3</v>
      </c>
      <c r="B45" s="28" t="s">
        <v>22</v>
      </c>
      <c r="C45" s="16" t="s">
        <v>21</v>
      </c>
      <c r="D45" s="25"/>
      <c r="E45" s="33">
        <v>1500</v>
      </c>
      <c r="F45" s="33">
        <v>1800</v>
      </c>
      <c r="G45" s="84" t="s">
        <v>104</v>
      </c>
      <c r="H45" s="31">
        <v>1500</v>
      </c>
      <c r="I45" s="31">
        <v>1800</v>
      </c>
      <c r="J45" s="31" t="s">
        <v>85</v>
      </c>
      <c r="K45" s="31">
        <v>1500</v>
      </c>
      <c r="L45" s="31">
        <v>2000</v>
      </c>
      <c r="M45" s="53" t="s">
        <v>95</v>
      </c>
      <c r="N45" s="72">
        <v>2200</v>
      </c>
      <c r="O45" s="72">
        <v>2500</v>
      </c>
      <c r="P45" s="66" t="s">
        <v>96</v>
      </c>
      <c r="Q45" s="125">
        <v>1600</v>
      </c>
      <c r="R45" s="125">
        <v>2000</v>
      </c>
      <c r="S45" s="83" t="s">
        <v>101</v>
      </c>
      <c r="T45" s="54">
        <v>1800</v>
      </c>
      <c r="U45" s="54">
        <v>2000</v>
      </c>
      <c r="V45" s="2" t="s">
        <v>68</v>
      </c>
      <c r="W45" s="119">
        <v>2100</v>
      </c>
      <c r="X45" s="119">
        <v>2500</v>
      </c>
      <c r="Y45" s="99" t="s">
        <v>106</v>
      </c>
      <c r="Z45" s="108">
        <v>1800</v>
      </c>
      <c r="AA45" s="108">
        <v>2500</v>
      </c>
      <c r="AB45" s="109" t="s">
        <v>109</v>
      </c>
      <c r="AC45" s="161">
        <f>(W45+T45+Q45+N45+K45+H45+W58+Z45+E45)/8</f>
        <v>1750</v>
      </c>
      <c r="AD45" s="116">
        <f>(X45+U45+R45+L45+I45+F45+AA45)/8</f>
        <v>1825</v>
      </c>
      <c r="AE45" s="45"/>
    </row>
    <row r="46" spans="1:31" ht="47.25">
      <c r="A46" s="19">
        <v>4</v>
      </c>
      <c r="B46" s="28" t="s">
        <v>38</v>
      </c>
      <c r="C46" s="16" t="s">
        <v>4</v>
      </c>
      <c r="D46" s="25"/>
      <c r="E46" s="33">
        <v>40000</v>
      </c>
      <c r="F46" s="33">
        <v>45000</v>
      </c>
      <c r="G46" s="84" t="s">
        <v>104</v>
      </c>
      <c r="H46" s="31">
        <v>45000</v>
      </c>
      <c r="I46" s="31">
        <v>55000</v>
      </c>
      <c r="J46" s="31" t="s">
        <v>85</v>
      </c>
      <c r="K46" s="31">
        <v>40000</v>
      </c>
      <c r="L46" s="31">
        <v>50000</v>
      </c>
      <c r="M46" s="53" t="s">
        <v>95</v>
      </c>
      <c r="N46" s="72">
        <v>40000</v>
      </c>
      <c r="O46" s="72">
        <v>50000</v>
      </c>
      <c r="P46" s="66" t="s">
        <v>96</v>
      </c>
      <c r="Q46" s="125">
        <v>40000</v>
      </c>
      <c r="R46" s="125">
        <v>65000</v>
      </c>
      <c r="S46" s="83" t="s">
        <v>101</v>
      </c>
      <c r="T46" s="54">
        <v>40000</v>
      </c>
      <c r="U46" s="54">
        <v>50000</v>
      </c>
      <c r="V46" s="2" t="s">
        <v>68</v>
      </c>
      <c r="W46" s="119">
        <v>42000</v>
      </c>
      <c r="X46" s="119">
        <v>60000</v>
      </c>
      <c r="Y46" s="99" t="s">
        <v>106</v>
      </c>
      <c r="Z46" s="108">
        <v>40000</v>
      </c>
      <c r="AA46" s="108">
        <v>50000</v>
      </c>
      <c r="AB46" s="109" t="s">
        <v>109</v>
      </c>
      <c r="AC46" s="161">
        <f>(W46+T46+Q46+N46+K46+H46+E46+Z46)/8</f>
        <v>40875</v>
      </c>
      <c r="AD46" s="116">
        <f>(X46+U46+R46+O46+L46+I46+F46+AA46)/8</f>
        <v>53125</v>
      </c>
      <c r="AE46" s="45"/>
    </row>
    <row r="47" spans="1:31" ht="48" thickBot="1">
      <c r="A47" s="19">
        <v>5</v>
      </c>
      <c r="B47" s="28" t="s">
        <v>15</v>
      </c>
      <c r="C47" s="16" t="s">
        <v>4</v>
      </c>
      <c r="D47" s="25"/>
      <c r="E47" s="34">
        <v>70000</v>
      </c>
      <c r="F47" s="34">
        <v>90000</v>
      </c>
      <c r="G47" s="84" t="s">
        <v>104</v>
      </c>
      <c r="H47" s="31">
        <v>85000</v>
      </c>
      <c r="I47" s="31">
        <v>110000</v>
      </c>
      <c r="J47" s="31" t="s">
        <v>85</v>
      </c>
      <c r="K47" s="31">
        <v>100000</v>
      </c>
      <c r="L47" s="31">
        <v>110000</v>
      </c>
      <c r="M47" s="53" t="s">
        <v>91</v>
      </c>
      <c r="N47" s="66">
        <v>85000</v>
      </c>
      <c r="O47" s="66">
        <v>100000</v>
      </c>
      <c r="P47" s="66" t="s">
        <v>97</v>
      </c>
      <c r="Q47" s="125">
        <v>90000</v>
      </c>
      <c r="R47" s="125">
        <v>110000</v>
      </c>
      <c r="S47" s="83" t="s">
        <v>101</v>
      </c>
      <c r="T47" s="54">
        <v>95000</v>
      </c>
      <c r="U47" s="54">
        <v>110000</v>
      </c>
      <c r="V47" s="2" t="s">
        <v>68</v>
      </c>
      <c r="W47" s="119">
        <v>85000</v>
      </c>
      <c r="X47" s="119">
        <v>120000</v>
      </c>
      <c r="Y47" s="99" t="s">
        <v>106</v>
      </c>
      <c r="Z47" s="108">
        <v>80000</v>
      </c>
      <c r="AA47" s="108">
        <v>120000</v>
      </c>
      <c r="AB47" s="110" t="s">
        <v>109</v>
      </c>
      <c r="AC47" s="162">
        <f>(W47+T47+Q47+N47+K47+H47+E47+Z47)/8</f>
        <v>86250</v>
      </c>
      <c r="AD47" s="117">
        <f>(AA47+X47+U47+R47+O47+L47+I47+F47)/8</f>
        <v>108750</v>
      </c>
      <c r="AE47" s="45"/>
    </row>
    <row r="48" spans="1:30" ht="56.25" customHeight="1">
      <c r="A48" s="134" t="s">
        <v>63</v>
      </c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11"/>
      <c r="AA48" s="111"/>
      <c r="AC48" s="163"/>
      <c r="AD48" s="118"/>
    </row>
    <row r="49" spans="1:31" ht="15.75">
      <c r="A49" s="15"/>
      <c r="B49" s="1"/>
      <c r="O49" s="73"/>
      <c r="P49" s="73"/>
      <c r="Q49" s="82"/>
      <c r="R49" s="82"/>
      <c r="S49" s="82"/>
      <c r="T49" s="51" t="s">
        <v>127</v>
      </c>
      <c r="U49" s="44"/>
      <c r="V49" s="44"/>
      <c r="W49" s="44"/>
      <c r="X49" s="44"/>
      <c r="Y49" s="44"/>
      <c r="Z49" s="44"/>
      <c r="AA49" s="44"/>
      <c r="AB49" s="44"/>
      <c r="AC49" s="164"/>
      <c r="AD49" s="118"/>
      <c r="AE49" s="44"/>
    </row>
    <row r="50" spans="2:30" ht="15.75">
      <c r="B50" s="10" t="s">
        <v>40</v>
      </c>
      <c r="F50" s="57"/>
      <c r="G50" s="57"/>
      <c r="H50" s="36"/>
      <c r="K50" s="146" t="s">
        <v>39</v>
      </c>
      <c r="L50" s="146"/>
      <c r="M50" s="146"/>
      <c r="N50" s="74"/>
      <c r="O50" s="74"/>
      <c r="P50" s="74"/>
      <c r="R50" s="135" t="s">
        <v>41</v>
      </c>
      <c r="S50" s="135"/>
      <c r="T50" s="135"/>
      <c r="U50" s="135"/>
      <c r="V50" s="135"/>
      <c r="W50" s="100"/>
      <c r="X50" s="100"/>
      <c r="Y50" s="90"/>
      <c r="Z50" s="111"/>
      <c r="AA50" s="111"/>
      <c r="AC50" s="163"/>
      <c r="AD50" s="118"/>
    </row>
    <row r="51" spans="2:30" ht="15.75">
      <c r="B51" s="10"/>
      <c r="C51" s="10"/>
      <c r="K51" s="127" t="s">
        <v>60</v>
      </c>
      <c r="L51" s="127"/>
      <c r="M51" s="40"/>
      <c r="N51" s="74"/>
      <c r="O51" s="74"/>
      <c r="P51" s="74"/>
      <c r="W51" s="100"/>
      <c r="X51" s="100"/>
      <c r="Y51" s="90"/>
      <c r="Z51" s="111"/>
      <c r="AA51" s="111"/>
      <c r="AC51" s="163"/>
      <c r="AD51" s="118"/>
    </row>
    <row r="52" spans="3:27" ht="15.75">
      <c r="C52" s="6"/>
      <c r="W52" s="100"/>
      <c r="X52" s="100"/>
      <c r="Y52" s="90"/>
      <c r="Z52" s="111"/>
      <c r="AA52" s="111"/>
    </row>
    <row r="53" spans="2:27" ht="18.75">
      <c r="B53" s="10"/>
      <c r="F53" s="94"/>
      <c r="G53" s="94"/>
      <c r="K53" s="165" t="s">
        <v>61</v>
      </c>
      <c r="L53" s="165"/>
      <c r="M53" s="165"/>
      <c r="O53" s="75"/>
      <c r="P53" s="75"/>
      <c r="S53" s="165" t="s">
        <v>62</v>
      </c>
      <c r="T53" s="165"/>
      <c r="U53" s="165"/>
      <c r="V53" s="165"/>
      <c r="W53" s="35"/>
      <c r="X53" s="35"/>
      <c r="Y53" s="35"/>
      <c r="Z53" s="112"/>
      <c r="AA53" s="112"/>
    </row>
    <row r="54" ht="15.75">
      <c r="C54" s="6"/>
    </row>
    <row r="55" spans="2:16" ht="15.75">
      <c r="B55" s="126"/>
      <c r="C55" s="126"/>
      <c r="N55" s="76"/>
      <c r="O55" s="76"/>
      <c r="P55" s="76"/>
    </row>
  </sheetData>
  <sheetProtection/>
  <mergeCells count="27">
    <mergeCell ref="K53:M53"/>
    <mergeCell ref="AC9:AC10"/>
    <mergeCell ref="Q9:S9"/>
    <mergeCell ref="T9:V9"/>
    <mergeCell ref="W9:Y9"/>
    <mergeCell ref="Z9:AB9"/>
    <mergeCell ref="AD9:AD10"/>
    <mergeCell ref="K9:M9"/>
    <mergeCell ref="N9:P9"/>
    <mergeCell ref="B55:C55"/>
    <mergeCell ref="K50:M50"/>
    <mergeCell ref="B5:K5"/>
    <mergeCell ref="A2:C2"/>
    <mergeCell ref="D2:N2"/>
    <mergeCell ref="A3:C3"/>
    <mergeCell ref="D3:N3"/>
    <mergeCell ref="P6:AC6"/>
    <mergeCell ref="S53:V53"/>
    <mergeCell ref="K51:L51"/>
    <mergeCell ref="AE9:AE10"/>
    <mergeCell ref="B6:H6"/>
    <mergeCell ref="B7:H7"/>
    <mergeCell ref="A48:Y48"/>
    <mergeCell ref="R50:V50"/>
    <mergeCell ref="A30:A31"/>
    <mergeCell ref="H9:J9"/>
    <mergeCell ref="E9:G9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ThienIT</cp:lastModifiedBy>
  <cp:lastPrinted>2019-04-18T01:46:06Z</cp:lastPrinted>
  <dcterms:created xsi:type="dcterms:W3CDTF">2012-07-04T00:25:10Z</dcterms:created>
  <dcterms:modified xsi:type="dcterms:W3CDTF">2019-10-01T09:35:42Z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