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40" windowWidth="20490" windowHeight="7380" activeTab="0"/>
  </bookViews>
  <sheets>
    <sheet name="Bảng tính trung bình" sheetId="1" r:id="rId1"/>
    <sheet name="Bảng tổng hợp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<sst xmlns="http://schemas.openxmlformats.org/spreadsheetml/2006/main" count="404" uniqueCount="138">
  <si>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</si>
  <si>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</si>
  <si>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</si>
  <si>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</si>
  <si>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</si>
  <si>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</si>
  <si>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</si>
  <si>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</si>
  <si>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</si>
  <si>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</si>
  <si>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</si>
  <si>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</si>
  <si>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</si>
  <si>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</si>
  <si>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</si>
  <si>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</si>
  <si>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</si>
  <si>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</si>
  <si>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</si>
  <si>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</si>
  <si>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</si>
  <si>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</si>
  <si>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</si>
  <si>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</si>
  <si>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</si>
  <si>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</si>
  <si>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</si>
  <si>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</si>
  <si>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</si>
  <si>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</si>
  <si>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</si>
  <si>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</si>
  <si>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</si>
  <si>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</si>
  <si>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</si>
  <si>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</si>
  <si>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</si>
  <si>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</si>
  <si>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</si>
  <si>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</si>
  <si>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</si>
  <si>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</si>
  <si>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</si>
  <si>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</si>
  <si>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</si>
  <si>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</si>
  <si>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TRUNG TÂM KHUYẾN NÔNG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</si>
  <si>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</si>
  <si>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</si>
  <si>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</si>
  <si>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</si>
  <si>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</si>
  <si>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</si>
  <si>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</si>
  <si>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</si>
  <si>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</si>
  <si>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</si>
  <si>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</si>
  <si>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</si>
  <si>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</si>
  <si>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Nguyễn Đăng Khoa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</si>
  <si>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</si>
  <si>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</si>
  <si>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</si>
  <si>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</si>
  <si>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</si>
  <si>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</si>
  <si>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</si>
  <si>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</si>
  <si>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</si>
  <si>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</si>
  <si>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</si>
  <si>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</si>
  <si>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</si>
  <si>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</si>
  <si>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</si>
  <si>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</si>
  <si>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</si>
  <si>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</si>
  <si>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</si>
  <si>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</si>
  <si>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</si>
  <si>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</si>
  <si>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</si>
  <si>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</si>
  <si>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</si>
  <si>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</si>
  <si>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</si>
  <si>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</si>
  <si>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</si>
  <si>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</si>
  <si>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</si>
  <si>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</si>
  <si>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</si>
  <si>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</si>
  <si>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</si>
  <si>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</si>
  <si>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</si>
  <si>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</si>
  <si>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</si>
  <si>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</si>
  <si>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</si>
  <si>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</si>
  <si>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</si>
  <si>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</si>
  <si>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</si>
  <si>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</si>
  <si>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</si>
  <si>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</si>
  <si>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</si>
  <si>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</si>
  <si>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</si>
  <si>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</si>
  <si>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</si>
  <si>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>Thuận Hòa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</si>
  <si>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</si>
  <si>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</si>
  <si>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</si>
  <si>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</si>
  <si>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</si>
  <si>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</si>
  <si>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</si>
  <si>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</si>
  <si>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</si>
  <si>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</si>
  <si>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</si>
  <si>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hết vụ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</si>
  <si>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</si>
  <si>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</si>
  <si>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</si>
  <si>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</si>
  <si>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</si>
  <si>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</si>
  <si>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</si>
  <si>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>Tuần 3 tháng 5 năm 2020</t>
  </si>
  <si>
    <t>Hậu Giang, ngày 18 tháng 5 năm 2020</t>
  </si>
  <si>
    <t>Nhận xét, đánh giá: Giá cả các mặt hàng nông sản ổn định trong tuần.</t>
  </si>
  <si>
    <t>Nhận xét, đánh giá: Giá cả các mặt hàng nông sản trong tuần ổn định.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</si>
</sst>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-* #,##0.00\ _₫_-;\-* #,##0.00\ _₫_-;_-* &quot;-&quot;??\ _₫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0" fontId="105" fillId="0" borderId="15" xfId="62" applyFont="1" applyBorder="1" applyAlignment="1">
      <alignment horizontal="center" vertical="center" wrapText="1"/>
      <protection/>
    </xf>
    <xf numFmtId="0" fontId="93" fillId="0" borderId="15" xfId="0" applyFont="1" applyBorder="1" applyAlignment="1">
      <alignment horizontal="center" vertical="center" wrapText="1"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6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8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8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8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8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8" fillId="0" borderId="10" xfId="62" applyNumberFormat="1" applyFont="1" applyBorder="1" applyAlignment="1">
      <alignment horizontal="center" vertical="center" wrapText="1"/>
      <protection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center"/>
    </xf>
    <xf numFmtId="0" fontId="110" fillId="0" borderId="0" xfId="0" applyFont="1" applyAlignment="1">
      <alignment/>
    </xf>
    <xf numFmtId="0" fontId="111" fillId="0" borderId="0" xfId="0" applyFont="1" applyAlignment="1">
      <alignment horizontal="right"/>
    </xf>
    <xf numFmtId="0" fontId="110" fillId="0" borderId="0" xfId="0" applyFont="1" applyAlignment="1">
      <alignment horizontal="left"/>
    </xf>
    <xf numFmtId="0" fontId="101" fillId="0" borderId="11" xfId="0" applyFont="1" applyBorder="1" applyAlignment="1">
      <alignment horizontal="center" vertical="center" wrapText="1"/>
    </xf>
    <xf numFmtId="0" fontId="101" fillId="0" borderId="17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9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7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105" fillId="0" borderId="19" xfId="62" applyFont="1" applyBorder="1" applyAlignment="1">
      <alignment horizontal="center" vertical="center" wrapText="1"/>
      <protection/>
    </xf>
    <xf numFmtId="0" fontId="105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7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9" fillId="0" borderId="0" xfId="0" applyFont="1" applyAlignment="1">
      <alignment horizont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103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4</xdr:row>
      <xdr:rowOff>66675</xdr:rowOff>
    </xdr:from>
    <xdr:to>
      <xdr:col>1</xdr:col>
      <xdr:colOff>1676400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666750" y="857250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342900</xdr:colOff>
      <xdr:row>4</xdr:row>
      <xdr:rowOff>19050</xdr:rowOff>
    </xdr:from>
    <xdr:to>
      <xdr:col>6</xdr:col>
      <xdr:colOff>581025</xdr:colOff>
      <xdr:row>4</xdr:row>
      <xdr:rowOff>28575</xdr:rowOff>
    </xdr:to>
    <xdr:sp>
      <xdr:nvSpPr>
        <xdr:cNvPr id="2" name="Straight Connector 8"/>
        <xdr:cNvSpPr>
          <a:spLocks/>
        </xdr:cNvSpPr>
      </xdr:nvSpPr>
      <xdr:spPr>
        <a:xfrm flipV="1">
          <a:off x="3762375" y="809625"/>
          <a:ext cx="17430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abSelected="1" zoomScale="91" zoomScaleNormal="91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49" sqref="A49:AE49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19" width="9.00390625" style="73" customWidth="1"/>
    <col min="20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210" t="s">
        <v>35</v>
      </c>
      <c r="B2" s="210"/>
      <c r="C2" s="210"/>
      <c r="D2" s="210"/>
      <c r="E2" s="210"/>
      <c r="F2" s="210"/>
      <c r="G2" s="128"/>
      <c r="H2" s="211" t="s">
        <v>31</v>
      </c>
      <c r="I2" s="211"/>
      <c r="J2" s="211"/>
      <c r="K2" s="211"/>
      <c r="L2" s="211"/>
      <c r="M2" s="211"/>
      <c r="N2" s="211"/>
      <c r="O2" s="211"/>
      <c r="P2" s="211"/>
      <c r="Q2" s="211"/>
      <c r="R2" s="56"/>
    </row>
    <row r="3" spans="1:18" ht="18" customHeight="1">
      <c r="A3" s="211" t="s">
        <v>46</v>
      </c>
      <c r="B3" s="211"/>
      <c r="C3" s="211"/>
      <c r="D3" s="211"/>
      <c r="E3" s="211"/>
      <c r="F3" s="211"/>
      <c r="G3" s="132"/>
      <c r="H3" s="212" t="s">
        <v>29</v>
      </c>
      <c r="I3" s="212"/>
      <c r="J3" s="212"/>
      <c r="K3" s="212"/>
      <c r="L3" s="212"/>
      <c r="M3" s="212"/>
      <c r="N3" s="212"/>
      <c r="O3" s="212"/>
      <c r="P3" s="212"/>
      <c r="Q3" s="212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182" t="s">
        <v>47</v>
      </c>
      <c r="I5" s="182"/>
      <c r="J5" s="182"/>
      <c r="K5" s="182"/>
      <c r="L5" s="182"/>
      <c r="M5" s="182"/>
      <c r="N5" s="182"/>
      <c r="O5" s="182"/>
      <c r="P5" s="182"/>
      <c r="Q5" s="182"/>
      <c r="R5" s="59"/>
    </row>
    <row r="6" spans="2:30" ht="23.25" customHeight="1">
      <c r="B6" s="129"/>
      <c r="C6" s="130"/>
      <c r="D6" s="130"/>
      <c r="E6" s="130"/>
      <c r="F6" s="130"/>
      <c r="G6" s="130"/>
      <c r="H6" s="183" t="s">
        <v>36</v>
      </c>
      <c r="I6" s="183"/>
      <c r="J6" s="183"/>
      <c r="K6" s="183"/>
      <c r="L6" s="183"/>
      <c r="M6" s="183"/>
      <c r="N6" s="183"/>
      <c r="O6" s="183"/>
      <c r="P6" s="183"/>
      <c r="Q6" s="183"/>
      <c r="R6" s="129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</row>
    <row r="7" spans="2:30" ht="18" customHeight="1">
      <c r="B7" s="129"/>
      <c r="C7" s="130"/>
      <c r="D7" s="130"/>
      <c r="E7" s="130"/>
      <c r="F7" s="130"/>
      <c r="G7" s="131"/>
      <c r="H7" s="213" t="s">
        <v>134</v>
      </c>
      <c r="I7" s="213"/>
      <c r="J7" s="213"/>
      <c r="K7" s="213"/>
      <c r="L7" s="213"/>
      <c r="M7" s="213"/>
      <c r="N7" s="213"/>
      <c r="O7" s="213"/>
      <c r="P7" s="213"/>
      <c r="Q7" s="213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93" t="s">
        <v>0</v>
      </c>
      <c r="B9" s="193" t="s">
        <v>37</v>
      </c>
      <c r="C9" s="193" t="s">
        <v>13</v>
      </c>
      <c r="D9" s="193" t="s">
        <v>10</v>
      </c>
      <c r="E9" s="200" t="s">
        <v>123</v>
      </c>
      <c r="F9" s="205" t="s">
        <v>122</v>
      </c>
      <c r="G9" s="190" t="s">
        <v>68</v>
      </c>
      <c r="H9" s="191"/>
      <c r="I9" s="192"/>
      <c r="J9" s="197" t="s">
        <v>65</v>
      </c>
      <c r="K9" s="198"/>
      <c r="L9" s="199"/>
      <c r="M9" s="190" t="s">
        <v>69</v>
      </c>
      <c r="N9" s="191"/>
      <c r="O9" s="192"/>
      <c r="P9" s="202" t="s">
        <v>70</v>
      </c>
      <c r="Q9" s="203"/>
      <c r="R9" s="204"/>
      <c r="S9" s="187" t="s">
        <v>71</v>
      </c>
      <c r="T9" s="188"/>
      <c r="U9" s="189"/>
      <c r="V9" s="190" t="s">
        <v>66</v>
      </c>
      <c r="W9" s="191"/>
      <c r="X9" s="192"/>
      <c r="Y9" s="207" t="s">
        <v>67</v>
      </c>
      <c r="Z9" s="208"/>
      <c r="AA9" s="209"/>
      <c r="AB9" s="179" t="s">
        <v>72</v>
      </c>
      <c r="AC9" s="180"/>
      <c r="AD9" s="181"/>
      <c r="AE9" s="193" t="s">
        <v>109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94"/>
      <c r="B10" s="194"/>
      <c r="C10" s="194"/>
      <c r="D10" s="194"/>
      <c r="E10" s="201"/>
      <c r="F10" s="206"/>
      <c r="G10" s="53" t="s">
        <v>73</v>
      </c>
      <c r="H10" s="53" t="s">
        <v>74</v>
      </c>
      <c r="I10" s="53" t="s">
        <v>75</v>
      </c>
      <c r="J10" s="39" t="s">
        <v>73</v>
      </c>
      <c r="K10" s="39" t="s">
        <v>74</v>
      </c>
      <c r="L10" s="39" t="s">
        <v>75</v>
      </c>
      <c r="M10" s="39" t="s">
        <v>73</v>
      </c>
      <c r="N10" s="39" t="s">
        <v>74</v>
      </c>
      <c r="O10" s="39" t="s">
        <v>75</v>
      </c>
      <c r="P10" s="60" t="s">
        <v>73</v>
      </c>
      <c r="Q10" s="60" t="s">
        <v>74</v>
      </c>
      <c r="R10" s="60" t="s">
        <v>75</v>
      </c>
      <c r="S10" s="74" t="s">
        <v>73</v>
      </c>
      <c r="T10" s="74" t="s">
        <v>74</v>
      </c>
      <c r="U10" s="74" t="s">
        <v>75</v>
      </c>
      <c r="V10" s="53" t="s">
        <v>73</v>
      </c>
      <c r="W10" s="53" t="s">
        <v>74</v>
      </c>
      <c r="X10" s="53" t="s">
        <v>75</v>
      </c>
      <c r="Y10" s="83" t="s">
        <v>73</v>
      </c>
      <c r="Z10" s="83" t="s">
        <v>74</v>
      </c>
      <c r="AA10" s="83" t="s">
        <v>75</v>
      </c>
      <c r="AB10" s="98" t="s">
        <v>73</v>
      </c>
      <c r="AC10" s="98" t="s">
        <v>74</v>
      </c>
      <c r="AD10" s="98" t="s">
        <v>75</v>
      </c>
      <c r="AE10" s="194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5"/>
      <c r="F11" s="124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/>
      <c r="F12" s="111"/>
      <c r="G12" s="40"/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v>5800</v>
      </c>
      <c r="F13" s="111"/>
      <c r="G13" s="40" t="s">
        <v>48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>(J14+Y14+AB14+Y14)/4</f>
        <v>1150</v>
      </c>
      <c r="F14" s="111"/>
      <c r="G14" s="40" t="s">
        <v>48</v>
      </c>
      <c r="H14" s="40"/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>
        <v>4600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>(J15+M15+P15+Y15+AB15)/5</f>
        <v>1040</v>
      </c>
      <c r="F15" s="111"/>
      <c r="G15" s="40" t="s">
        <v>48</v>
      </c>
      <c r="H15" s="40"/>
      <c r="I15" s="40"/>
      <c r="J15" s="21"/>
      <c r="K15" s="21"/>
      <c r="L15" s="21"/>
      <c r="M15" s="50"/>
      <c r="N15" s="50"/>
      <c r="O15" s="50"/>
      <c r="P15" s="61"/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5200</v>
      </c>
      <c r="AC15" s="100"/>
      <c r="AD15" s="100"/>
      <c r="AE15" s="50"/>
    </row>
    <row r="16" spans="1:31" ht="18" customHeight="1">
      <c r="A16" s="18"/>
      <c r="B16" s="22" t="s">
        <v>64</v>
      </c>
      <c r="C16" s="23" t="s">
        <v>23</v>
      </c>
      <c r="D16" s="24">
        <v>1</v>
      </c>
      <c r="E16" s="120">
        <v>6000</v>
      </c>
      <c r="F16" s="111"/>
      <c r="G16" s="40" t="s">
        <v>48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>(Y17+S17+P17+M17+J17+AB17)/6</f>
        <v>16333.333333333334</v>
      </c>
      <c r="F17" s="111">
        <f>(Z17+T17+Q17+N17+K17+AC17)/6</f>
        <v>20333.333333333332</v>
      </c>
      <c r="G17" s="31">
        <v>25000</v>
      </c>
      <c r="H17" s="31">
        <v>30000</v>
      </c>
      <c r="I17" s="109" t="s">
        <v>98</v>
      </c>
      <c r="J17" s="21">
        <v>18000</v>
      </c>
      <c r="K17" s="21">
        <v>25000</v>
      </c>
      <c r="L17" s="21" t="s">
        <v>77</v>
      </c>
      <c r="M17" s="50">
        <v>25000</v>
      </c>
      <c r="N17" s="50">
        <v>30000</v>
      </c>
      <c r="O17" s="50" t="s">
        <v>117</v>
      </c>
      <c r="P17" s="116">
        <v>15000</v>
      </c>
      <c r="Q17" s="117">
        <v>20000</v>
      </c>
      <c r="R17" s="63" t="s">
        <v>116</v>
      </c>
      <c r="S17" s="4">
        <v>20000</v>
      </c>
      <c r="T17" s="133">
        <v>22000</v>
      </c>
      <c r="U17" s="76" t="s">
        <v>96</v>
      </c>
      <c r="V17" s="44"/>
      <c r="W17" s="44"/>
      <c r="X17" s="44"/>
      <c r="Y17" s="113"/>
      <c r="Z17" s="113"/>
      <c r="AA17" s="92" t="s">
        <v>126</v>
      </c>
      <c r="AB17" s="100">
        <v>20000</v>
      </c>
      <c r="AC17" s="100">
        <v>25000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>(Y18+S18+P18+M18+J18+G18+V18+AB18)/8</f>
        <v>16875</v>
      </c>
      <c r="F18" s="111">
        <f>(H18+K18+N18+Q18+T18+W18+Z18+AC18)/8</f>
        <v>21625</v>
      </c>
      <c r="G18" s="31">
        <v>15000</v>
      </c>
      <c r="H18" s="31">
        <v>18000</v>
      </c>
      <c r="I18" s="47" t="s">
        <v>99</v>
      </c>
      <c r="J18" s="21">
        <v>20000</v>
      </c>
      <c r="K18" s="21">
        <v>25000</v>
      </c>
      <c r="L18" s="21" t="s">
        <v>77</v>
      </c>
      <c r="M18" s="50">
        <v>13000</v>
      </c>
      <c r="N18" s="50">
        <v>16000</v>
      </c>
      <c r="O18" s="50" t="s">
        <v>84</v>
      </c>
      <c r="P18" s="116">
        <v>20000</v>
      </c>
      <c r="Q18" s="117">
        <v>25000</v>
      </c>
      <c r="R18" s="63" t="s">
        <v>116</v>
      </c>
      <c r="S18" s="4">
        <v>12000</v>
      </c>
      <c r="T18" s="133">
        <v>14000</v>
      </c>
      <c r="U18" s="76" t="s">
        <v>96</v>
      </c>
      <c r="V18" s="45">
        <v>22000</v>
      </c>
      <c r="W18" s="45">
        <v>30000</v>
      </c>
      <c r="X18" s="45"/>
      <c r="Y18" s="113">
        <v>14000</v>
      </c>
      <c r="Z18" s="113">
        <v>20000</v>
      </c>
      <c r="AA18" s="92" t="s">
        <v>119</v>
      </c>
      <c r="AB18" s="101">
        <v>19000</v>
      </c>
      <c r="AC18" s="101">
        <v>25000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>(G19+J19+M19+S19+Y19+Y19+AB19)/7</f>
        <v>23142.85714285714</v>
      </c>
      <c r="F19" s="111">
        <f>(Z19+T19+Q19+N19+K19+H19+Z19+AC19)/8</f>
        <v>27375</v>
      </c>
      <c r="G19" s="22">
        <v>35000</v>
      </c>
      <c r="H19" s="22">
        <v>40000</v>
      </c>
      <c r="I19" s="22" t="s">
        <v>99</v>
      </c>
      <c r="J19" s="21">
        <v>35000</v>
      </c>
      <c r="K19" s="21">
        <v>40000</v>
      </c>
      <c r="L19" s="21" t="s">
        <v>77</v>
      </c>
      <c r="M19" s="51">
        <v>35000</v>
      </c>
      <c r="N19" s="51">
        <v>40000</v>
      </c>
      <c r="O19" s="51" t="s">
        <v>85</v>
      </c>
      <c r="P19" s="116">
        <v>30000</v>
      </c>
      <c r="Q19" s="116">
        <v>35000</v>
      </c>
      <c r="R19" s="63" t="s">
        <v>116</v>
      </c>
      <c r="S19" s="4">
        <v>32000</v>
      </c>
      <c r="T19" s="4">
        <v>34000</v>
      </c>
      <c r="U19" s="76" t="s">
        <v>96</v>
      </c>
      <c r="V19" s="44">
        <v>38000</v>
      </c>
      <c r="W19" s="44">
        <v>50000</v>
      </c>
      <c r="X19" s="44"/>
      <c r="Y19" s="113"/>
      <c r="Z19" s="113"/>
      <c r="AA19" s="92" t="s">
        <v>48</v>
      </c>
      <c r="AB19" s="100">
        <v>25000</v>
      </c>
      <c r="AC19" s="100">
        <v>30000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>(Y20+S20+M20+J20+V20+AB20+G20)/7</f>
        <v>22000</v>
      </c>
      <c r="F20" s="111">
        <f>(Z20+T20+N20+K20+Z20+AC20+H20)/7</f>
        <v>22571.428571428572</v>
      </c>
      <c r="G20" s="22">
        <v>20000</v>
      </c>
      <c r="H20" s="22">
        <v>30000</v>
      </c>
      <c r="I20" s="22"/>
      <c r="J20" s="21">
        <v>25000</v>
      </c>
      <c r="K20" s="21">
        <v>30000</v>
      </c>
      <c r="L20" s="21" t="s">
        <v>125</v>
      </c>
      <c r="M20" s="50">
        <v>18000</v>
      </c>
      <c r="N20" s="50">
        <v>22000</v>
      </c>
      <c r="O20" s="50" t="s">
        <v>86</v>
      </c>
      <c r="P20" s="62"/>
      <c r="Q20" s="62"/>
      <c r="R20" s="63"/>
      <c r="S20" s="4">
        <v>6000</v>
      </c>
      <c r="T20" s="133">
        <v>8000</v>
      </c>
      <c r="U20" s="76" t="s">
        <v>96</v>
      </c>
      <c r="V20" s="44">
        <v>45000</v>
      </c>
      <c r="W20" s="44">
        <v>50000</v>
      </c>
      <c r="X20" s="44"/>
      <c r="Y20" s="113">
        <v>5000</v>
      </c>
      <c r="Z20" s="113">
        <v>14000</v>
      </c>
      <c r="AA20" s="92" t="s">
        <v>101</v>
      </c>
      <c r="AB20" s="100">
        <v>35000</v>
      </c>
      <c r="AC20" s="100">
        <v>40000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>(AB21+Y21+S21+P21+M21+J21+G21+V21)/8</f>
        <v>8750</v>
      </c>
      <c r="F21" s="111">
        <f>(AC21+Z21+T21+Q21+N21+K21+H21+W21)/8</f>
        <v>14000</v>
      </c>
      <c r="G21" s="22">
        <v>8000</v>
      </c>
      <c r="H21" s="22">
        <v>12000</v>
      </c>
      <c r="I21" s="47" t="s">
        <v>98</v>
      </c>
      <c r="J21" s="21">
        <v>8000</v>
      </c>
      <c r="K21" s="21">
        <v>15000</v>
      </c>
      <c r="L21" s="21" t="s">
        <v>76</v>
      </c>
      <c r="M21" s="51">
        <v>8000</v>
      </c>
      <c r="N21" s="51">
        <v>10000</v>
      </c>
      <c r="O21" s="50" t="s">
        <v>86</v>
      </c>
      <c r="P21" s="62">
        <v>10000</v>
      </c>
      <c r="Q21" s="62">
        <v>15000</v>
      </c>
      <c r="R21" s="64" t="s">
        <v>95</v>
      </c>
      <c r="S21" s="76">
        <v>8000</v>
      </c>
      <c r="T21" s="76">
        <v>15000</v>
      </c>
      <c r="U21" s="118" t="s">
        <v>115</v>
      </c>
      <c r="V21" s="44">
        <v>10000</v>
      </c>
      <c r="W21" s="44">
        <v>20000</v>
      </c>
      <c r="X21" s="44"/>
      <c r="Y21" s="113">
        <v>12000</v>
      </c>
      <c r="Z21" s="113">
        <v>15000</v>
      </c>
      <c r="AA21" s="92" t="s">
        <v>119</v>
      </c>
      <c r="AB21" s="134">
        <v>6000</v>
      </c>
      <c r="AC21" s="134">
        <v>10000</v>
      </c>
      <c r="AD21" s="103" t="s">
        <v>104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>(Y22+V22+S22+P22+M22+J22+G22)/8</f>
        <v>34375</v>
      </c>
      <c r="F22" s="111">
        <f>(Z22+W22+T22+Q22+N22+K22+H22)/7</f>
        <v>49571.42857142857</v>
      </c>
      <c r="G22" s="22">
        <v>35000</v>
      </c>
      <c r="H22" s="22">
        <v>45000</v>
      </c>
      <c r="I22" s="47" t="s">
        <v>98</v>
      </c>
      <c r="J22" s="21">
        <v>45000</v>
      </c>
      <c r="K22" s="21">
        <v>55000</v>
      </c>
      <c r="L22" s="21" t="s">
        <v>76</v>
      </c>
      <c r="M22" s="50">
        <v>35000</v>
      </c>
      <c r="N22" s="50">
        <v>40000</v>
      </c>
      <c r="O22" s="50" t="s">
        <v>87</v>
      </c>
      <c r="P22" s="62">
        <v>35000</v>
      </c>
      <c r="Q22" s="62">
        <v>42000</v>
      </c>
      <c r="R22" s="64" t="s">
        <v>95</v>
      </c>
      <c r="S22" s="76">
        <v>35000</v>
      </c>
      <c r="T22" s="76">
        <v>40000</v>
      </c>
      <c r="U22" s="118" t="s">
        <v>115</v>
      </c>
      <c r="V22" s="44">
        <v>45000</v>
      </c>
      <c r="W22" s="44">
        <v>65000</v>
      </c>
      <c r="X22" s="89" t="s">
        <v>112</v>
      </c>
      <c r="Y22" s="113">
        <v>45000</v>
      </c>
      <c r="Z22" s="113">
        <v>60000</v>
      </c>
      <c r="AA22" s="92" t="s">
        <v>120</v>
      </c>
      <c r="AB22" s="134"/>
      <c r="AC22" s="134"/>
      <c r="AD22" s="103" t="s">
        <v>104</v>
      </c>
      <c r="AE22" s="43"/>
    </row>
    <row r="23" spans="1:31" ht="19.5" customHeight="1">
      <c r="A23" s="18">
        <v>11</v>
      </c>
      <c r="B23" s="28" t="s">
        <v>51</v>
      </c>
      <c r="C23" s="20" t="s">
        <v>4</v>
      </c>
      <c r="D23" s="24">
        <v>1</v>
      </c>
      <c r="E23" s="120">
        <f>(AB23+M23+J23+G23)/6</f>
        <v>9500</v>
      </c>
      <c r="F23" s="111">
        <f>(AC23+Z23+T23+Q23+N23+K23+H23)/7</f>
        <v>15000</v>
      </c>
      <c r="G23" s="22">
        <v>10000</v>
      </c>
      <c r="H23" s="22">
        <v>15000</v>
      </c>
      <c r="I23" s="47" t="s">
        <v>98</v>
      </c>
      <c r="J23" s="114">
        <v>17000</v>
      </c>
      <c r="K23" s="115">
        <v>25000</v>
      </c>
      <c r="L23" s="21" t="s">
        <v>76</v>
      </c>
      <c r="M23" s="126">
        <v>15000</v>
      </c>
      <c r="N23" s="126">
        <v>18000</v>
      </c>
      <c r="O23" s="51" t="s">
        <v>89</v>
      </c>
      <c r="P23" s="62"/>
      <c r="Q23" s="62"/>
      <c r="R23" s="62" t="s">
        <v>95</v>
      </c>
      <c r="S23" s="76">
        <v>13000</v>
      </c>
      <c r="T23" s="76">
        <v>15000</v>
      </c>
      <c r="U23" s="118" t="s">
        <v>115</v>
      </c>
      <c r="V23" s="44"/>
      <c r="W23" s="44"/>
      <c r="X23" s="44"/>
      <c r="Y23" s="113">
        <v>9000</v>
      </c>
      <c r="Z23" s="113">
        <v>15000</v>
      </c>
      <c r="AA23" s="92" t="s">
        <v>101</v>
      </c>
      <c r="AB23" s="134">
        <v>15000</v>
      </c>
      <c r="AC23" s="134">
        <v>17000</v>
      </c>
      <c r="AD23" s="103" t="s">
        <v>104</v>
      </c>
      <c r="AE23" s="43"/>
    </row>
    <row r="24" spans="1:31" ht="27" customHeight="1">
      <c r="A24" s="18">
        <v>12</v>
      </c>
      <c r="B24" s="28" t="s">
        <v>52</v>
      </c>
      <c r="C24" s="20" t="s">
        <v>4</v>
      </c>
      <c r="D24" s="24">
        <v>1</v>
      </c>
      <c r="E24" s="120">
        <f>(AB24+Y24+P24+M24+G24)/6</f>
        <v>10333.333333333334</v>
      </c>
      <c r="F24" s="111">
        <f>(AC24+Z24+Q24+N24+K24+H24)/6</f>
        <v>17500</v>
      </c>
      <c r="G24" s="22">
        <v>25000</v>
      </c>
      <c r="H24" s="22">
        <v>30000</v>
      </c>
      <c r="I24" s="47" t="s">
        <v>98</v>
      </c>
      <c r="J24" s="114">
        <v>25000</v>
      </c>
      <c r="K24" s="115">
        <v>30000</v>
      </c>
      <c r="L24" s="21" t="s">
        <v>76</v>
      </c>
      <c r="M24" s="126">
        <v>12000</v>
      </c>
      <c r="N24" s="127">
        <v>15000</v>
      </c>
      <c r="O24" s="50" t="s">
        <v>87</v>
      </c>
      <c r="P24" s="62"/>
      <c r="Q24" s="62"/>
      <c r="R24" s="62" t="s">
        <v>95</v>
      </c>
      <c r="S24" s="76"/>
      <c r="T24" s="76"/>
      <c r="U24" s="76"/>
      <c r="V24" s="44"/>
      <c r="W24" s="44"/>
      <c r="X24" s="44"/>
      <c r="Y24" s="113"/>
      <c r="Z24" s="113"/>
      <c r="AA24" s="92" t="s">
        <v>48</v>
      </c>
      <c r="AB24" s="134">
        <v>25000</v>
      </c>
      <c r="AC24" s="134">
        <v>30000</v>
      </c>
      <c r="AD24" s="103" t="s">
        <v>106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>(AB25+Y25+G25+J25)/4</f>
        <v>16250</v>
      </c>
      <c r="F25" s="111">
        <f>(AC25+Z25+W25+Q25+H25+K25)/6</f>
        <v>21666.666666666668</v>
      </c>
      <c r="G25" s="22">
        <v>25000</v>
      </c>
      <c r="H25" s="22">
        <v>30000</v>
      </c>
      <c r="I25" s="47" t="s">
        <v>98</v>
      </c>
      <c r="J25" s="21">
        <v>20000</v>
      </c>
      <c r="K25" s="21">
        <v>25000</v>
      </c>
      <c r="L25" s="21" t="s">
        <v>83</v>
      </c>
      <c r="M25" s="50"/>
      <c r="N25" s="50"/>
      <c r="O25" s="50"/>
      <c r="P25" s="62">
        <v>9000</v>
      </c>
      <c r="Q25" s="62">
        <v>12000</v>
      </c>
      <c r="R25" s="62" t="s">
        <v>114</v>
      </c>
      <c r="S25" s="76"/>
      <c r="T25" s="76"/>
      <c r="U25" s="76"/>
      <c r="V25" s="44">
        <v>20000</v>
      </c>
      <c r="W25" s="44">
        <v>30000</v>
      </c>
      <c r="X25" s="89" t="s">
        <v>118</v>
      </c>
      <c r="Y25" s="113">
        <v>9000</v>
      </c>
      <c r="Z25" s="113">
        <v>15000</v>
      </c>
      <c r="AA25" s="92" t="s">
        <v>101</v>
      </c>
      <c r="AB25" s="134">
        <v>11000</v>
      </c>
      <c r="AC25" s="134">
        <v>18000</v>
      </c>
      <c r="AD25" s="103" t="s">
        <v>106</v>
      </c>
      <c r="AE25" s="43"/>
    </row>
    <row r="26" spans="1:31" ht="52.5" customHeight="1">
      <c r="A26" s="18">
        <v>14</v>
      </c>
      <c r="B26" s="28" t="s">
        <v>53</v>
      </c>
      <c r="C26" s="20" t="s">
        <v>4</v>
      </c>
      <c r="D26" s="24">
        <v>1</v>
      </c>
      <c r="E26" s="120">
        <f>(Y26+V26+J26+G26)/4</f>
        <v>46250</v>
      </c>
      <c r="F26" s="111">
        <f>(Z26+W26+K26+H26)/4</f>
        <v>53750</v>
      </c>
      <c r="G26" s="22">
        <v>50000</v>
      </c>
      <c r="H26" s="22">
        <v>60000</v>
      </c>
      <c r="I26" s="47" t="s">
        <v>113</v>
      </c>
      <c r="J26" s="21">
        <v>35000</v>
      </c>
      <c r="K26" s="21">
        <v>40000</v>
      </c>
      <c r="L26" s="21" t="s">
        <v>83</v>
      </c>
      <c r="M26" s="50"/>
      <c r="N26" s="50"/>
      <c r="O26" s="50"/>
      <c r="P26" s="64"/>
      <c r="Q26" s="64"/>
      <c r="R26" s="64"/>
      <c r="S26" s="76"/>
      <c r="T26" s="76"/>
      <c r="U26" s="76"/>
      <c r="V26" s="52">
        <v>50000</v>
      </c>
      <c r="W26" s="52">
        <v>55000</v>
      </c>
      <c r="X26" s="89" t="s">
        <v>112</v>
      </c>
      <c r="Y26" s="113">
        <v>50000</v>
      </c>
      <c r="Z26" s="113">
        <v>60000</v>
      </c>
      <c r="AA26" s="92" t="s">
        <v>101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54</v>
      </c>
      <c r="C27" s="20" t="s">
        <v>4</v>
      </c>
      <c r="D27" s="24">
        <v>1</v>
      </c>
      <c r="E27" s="120">
        <f>(Y27+M27+G27+J27)/4</f>
        <v>27750</v>
      </c>
      <c r="F27" s="111">
        <f>(Z27+N27+H27+K27+AB27+AC27)/6</f>
        <v>30833.333333333332</v>
      </c>
      <c r="G27" s="21">
        <v>40000</v>
      </c>
      <c r="H27" s="21">
        <v>45000</v>
      </c>
      <c r="I27" s="47" t="s">
        <v>113</v>
      </c>
      <c r="J27" s="21">
        <v>25000</v>
      </c>
      <c r="K27" s="21">
        <v>30000</v>
      </c>
      <c r="L27" s="21" t="s">
        <v>133</v>
      </c>
      <c r="M27" s="50">
        <v>40000</v>
      </c>
      <c r="N27" s="50">
        <v>45000</v>
      </c>
      <c r="O27" s="50" t="s">
        <v>88</v>
      </c>
      <c r="P27" s="65"/>
      <c r="Q27" s="65"/>
      <c r="R27" s="65"/>
      <c r="S27" s="76"/>
      <c r="T27" s="76"/>
      <c r="U27" s="76"/>
      <c r="V27" s="52"/>
      <c r="W27" s="52"/>
      <c r="X27" s="44"/>
      <c r="Y27" s="113">
        <v>6000</v>
      </c>
      <c r="Z27" s="113">
        <v>15000</v>
      </c>
      <c r="AA27" s="92" t="s">
        <v>101</v>
      </c>
      <c r="AB27" s="100">
        <v>20000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55</v>
      </c>
      <c r="C28" s="20" t="s">
        <v>4</v>
      </c>
      <c r="D28" s="24">
        <v>1</v>
      </c>
      <c r="E28" s="120">
        <f>(Y28+V28+G28+AB28+J28+Y28)/6</f>
        <v>6166.666666666667</v>
      </c>
      <c r="F28" s="111">
        <f>(AC28+Z28+W28+H28+K28+Z28)/6</f>
        <v>9666.666666666666</v>
      </c>
      <c r="G28" s="22">
        <v>5000</v>
      </c>
      <c r="H28" s="22">
        <v>8000</v>
      </c>
      <c r="I28" s="47" t="s">
        <v>113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118</v>
      </c>
      <c r="Y28" s="113">
        <v>5000</v>
      </c>
      <c r="Z28" s="113">
        <v>10000</v>
      </c>
      <c r="AA28" s="93"/>
      <c r="AB28" s="102">
        <v>7000</v>
      </c>
      <c r="AC28" s="102">
        <v>10000</v>
      </c>
      <c r="AD28" s="100" t="s">
        <v>104</v>
      </c>
      <c r="AE28" s="43"/>
    </row>
    <row r="29" spans="1:31" ht="29.25" customHeight="1">
      <c r="A29" s="18">
        <v>17</v>
      </c>
      <c r="B29" s="28" t="s">
        <v>56</v>
      </c>
      <c r="C29" s="20" t="s">
        <v>4</v>
      </c>
      <c r="D29" s="24">
        <v>1</v>
      </c>
      <c r="E29" s="120">
        <f>(Y29+P29+J29+G29)/4</f>
        <v>9500</v>
      </c>
      <c r="F29" s="111">
        <f>(Z29+K29+H29+T29)/4</f>
        <v>9500</v>
      </c>
      <c r="G29" s="22">
        <v>12000</v>
      </c>
      <c r="H29" s="22">
        <v>15000</v>
      </c>
      <c r="I29" s="22" t="s">
        <v>113</v>
      </c>
      <c r="J29" s="21">
        <v>6000</v>
      </c>
      <c r="K29" s="21">
        <v>7000</v>
      </c>
      <c r="L29" s="21" t="s">
        <v>82</v>
      </c>
      <c r="M29" s="50"/>
      <c r="N29" s="50"/>
      <c r="O29" s="50"/>
      <c r="P29" s="91">
        <v>8000</v>
      </c>
      <c r="Q29" s="91">
        <v>10000</v>
      </c>
      <c r="R29" s="64" t="s">
        <v>92</v>
      </c>
      <c r="S29" s="76"/>
      <c r="T29" s="76"/>
      <c r="U29" s="76"/>
      <c r="V29" s="52"/>
      <c r="W29" s="52"/>
      <c r="X29" s="44"/>
      <c r="Y29" s="113">
        <v>12000</v>
      </c>
      <c r="Z29" s="113">
        <v>16000</v>
      </c>
      <c r="AA29" s="92" t="s">
        <v>119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57</v>
      </c>
      <c r="C30" s="20" t="s">
        <v>4</v>
      </c>
      <c r="D30" s="24">
        <v>1</v>
      </c>
      <c r="E30" s="120">
        <f>(Y30+G30)/2</f>
        <v>60000</v>
      </c>
      <c r="F30" s="111">
        <f>(Z30+H30)/2</f>
        <v>80000</v>
      </c>
      <c r="G30" s="22">
        <v>60000</v>
      </c>
      <c r="H30" s="22">
        <v>80000</v>
      </c>
      <c r="I30" s="47" t="s">
        <v>113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120</v>
      </c>
      <c r="AB30" s="102"/>
      <c r="AC30" s="102"/>
      <c r="AD30" s="100"/>
      <c r="AE30" s="43"/>
    </row>
    <row r="31" spans="1:31" ht="19.5" customHeight="1">
      <c r="A31" s="196">
        <v>19</v>
      </c>
      <c r="B31" s="28" t="s">
        <v>58</v>
      </c>
      <c r="C31" s="20" t="s">
        <v>4</v>
      </c>
      <c r="D31" s="24">
        <v>1</v>
      </c>
      <c r="E31" s="120">
        <f>(Y31+P31+J31+G31+V31)/5</f>
        <v>53000</v>
      </c>
      <c r="F31" s="111">
        <f>(Z31+Q31+K31+H31)/4</f>
        <v>67500</v>
      </c>
      <c r="G31" s="22">
        <v>55000</v>
      </c>
      <c r="H31" s="22">
        <v>70000</v>
      </c>
      <c r="I31" s="47" t="s">
        <v>113</v>
      </c>
      <c r="J31" s="21">
        <v>55000</v>
      </c>
      <c r="K31" s="21">
        <v>65000</v>
      </c>
      <c r="L31" s="21" t="s">
        <v>82</v>
      </c>
      <c r="M31" s="51"/>
      <c r="N31" s="51"/>
      <c r="O31" s="51"/>
      <c r="P31" s="91">
        <v>45000</v>
      </c>
      <c r="Q31" s="91">
        <v>60000</v>
      </c>
      <c r="R31" s="64" t="s">
        <v>92</v>
      </c>
      <c r="S31" s="76"/>
      <c r="T31" s="76"/>
      <c r="U31" s="76"/>
      <c r="V31" s="52">
        <v>45000</v>
      </c>
      <c r="W31" s="52"/>
      <c r="X31" s="44"/>
      <c r="Y31" s="113">
        <v>65000</v>
      </c>
      <c r="Z31" s="113">
        <v>75000</v>
      </c>
      <c r="AA31" s="92" t="s">
        <v>101</v>
      </c>
      <c r="AB31" s="100"/>
      <c r="AC31" s="100"/>
      <c r="AD31" s="100"/>
      <c r="AE31" s="43"/>
    </row>
    <row r="32" spans="1:31" ht="20.25" customHeight="1">
      <c r="A32" s="196"/>
      <c r="B32" s="28" t="s">
        <v>59</v>
      </c>
      <c r="C32" s="20" t="s">
        <v>4</v>
      </c>
      <c r="D32" s="24">
        <v>1</v>
      </c>
      <c r="E32" s="120">
        <f>(Y32+P32+J32+G32)/4</f>
        <v>37500</v>
      </c>
      <c r="F32" s="111">
        <f>(Z32+Q32+K32+H32)/4</f>
        <v>47500</v>
      </c>
      <c r="G32" s="22">
        <v>30000</v>
      </c>
      <c r="H32" s="22">
        <v>45000</v>
      </c>
      <c r="I32" s="47" t="s">
        <v>113</v>
      </c>
      <c r="J32" s="21">
        <v>40000</v>
      </c>
      <c r="K32" s="21">
        <v>45000</v>
      </c>
      <c r="L32" s="21" t="s">
        <v>82</v>
      </c>
      <c r="M32" s="51"/>
      <c r="N32" s="51"/>
      <c r="O32" s="51"/>
      <c r="P32" s="91">
        <v>35000</v>
      </c>
      <c r="Q32" s="91">
        <v>45000</v>
      </c>
      <c r="R32" s="64" t="s">
        <v>92</v>
      </c>
      <c r="S32" s="76"/>
      <c r="T32" s="76"/>
      <c r="U32" s="76"/>
      <c r="V32" s="52"/>
      <c r="W32" s="52"/>
      <c r="X32" s="44"/>
      <c r="Y32" s="113">
        <v>45000</v>
      </c>
      <c r="Z32" s="113">
        <v>55000</v>
      </c>
      <c r="AA32" s="92" t="s">
        <v>101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62</v>
      </c>
      <c r="C33" s="20" t="s">
        <v>23</v>
      </c>
      <c r="D33" s="24">
        <v>1</v>
      </c>
      <c r="E33" s="120"/>
      <c r="F33" s="111"/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48</v>
      </c>
    </row>
    <row r="34" spans="1:31" ht="37.5" customHeight="1">
      <c r="A34" s="18">
        <v>21</v>
      </c>
      <c r="B34" s="28" t="s">
        <v>63</v>
      </c>
      <c r="C34" s="20" t="s">
        <v>4</v>
      </c>
      <c r="D34" s="24">
        <v>1</v>
      </c>
      <c r="E34" s="120">
        <f>(M34+Y34+J34+G34)/4</f>
        <v>4000</v>
      </c>
      <c r="F34" s="111">
        <f>(N34+Z34+K34+H34)/4</f>
        <v>8250</v>
      </c>
      <c r="G34" s="21">
        <v>5000</v>
      </c>
      <c r="H34" s="21">
        <v>10000</v>
      </c>
      <c r="I34" s="21"/>
      <c r="J34" s="21">
        <v>3000</v>
      </c>
      <c r="K34" s="21">
        <v>5000</v>
      </c>
      <c r="L34" s="21"/>
      <c r="M34" s="50">
        <v>5000</v>
      </c>
      <c r="N34" s="50">
        <v>8000</v>
      </c>
      <c r="O34" s="50" t="s">
        <v>87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3000</v>
      </c>
      <c r="Z34" s="85">
        <v>10000</v>
      </c>
      <c r="AA34" s="92" t="s">
        <v>101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/>
      <c r="F35" s="111"/>
      <c r="G35" s="15">
        <v>900</v>
      </c>
      <c r="H35" s="15"/>
      <c r="I35" s="15"/>
      <c r="J35" s="21">
        <v>450</v>
      </c>
      <c r="K35" s="21">
        <v>600</v>
      </c>
      <c r="L35" s="21" t="s">
        <v>82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/>
      <c r="Z35" s="85" t="s">
        <v>48</v>
      </c>
      <c r="AA35" s="85" t="s">
        <v>127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>(Y37+P37+V37+J37+G37+AB37)/6</f>
        <v>32166.666666666668</v>
      </c>
      <c r="F37" s="111">
        <f>(AC37+Z37+W37+Q37+K37+H37+T37)/7</f>
        <v>42857.142857142855</v>
      </c>
      <c r="G37" s="31">
        <v>30000</v>
      </c>
      <c r="H37" s="31">
        <v>45000</v>
      </c>
      <c r="I37" s="89" t="s">
        <v>110</v>
      </c>
      <c r="J37" s="21">
        <v>35000</v>
      </c>
      <c r="K37" s="21">
        <v>45000</v>
      </c>
      <c r="L37" s="21" t="s">
        <v>78</v>
      </c>
      <c r="M37" s="51"/>
      <c r="N37" s="51">
        <v>45000</v>
      </c>
      <c r="O37" s="51"/>
      <c r="P37" s="91">
        <v>28000</v>
      </c>
      <c r="Q37" s="91">
        <v>30000</v>
      </c>
      <c r="R37" s="64" t="s">
        <v>111</v>
      </c>
      <c r="S37" s="76"/>
      <c r="T37" s="76">
        <v>50000</v>
      </c>
      <c r="U37" s="76"/>
      <c r="V37" s="4">
        <v>40000</v>
      </c>
      <c r="W37" s="4">
        <v>50000</v>
      </c>
      <c r="X37" s="2" t="s">
        <v>118</v>
      </c>
      <c r="Y37" s="113">
        <v>25000</v>
      </c>
      <c r="Z37" s="113">
        <v>35000</v>
      </c>
      <c r="AA37" s="95" t="s">
        <v>107</v>
      </c>
      <c r="AB37" s="104">
        <v>35000</v>
      </c>
      <c r="AC37" s="104">
        <v>45000</v>
      </c>
      <c r="AD37" s="105" t="s">
        <v>108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>(Y38+P38+M38+J38+G38+AB38+V38)/7</f>
        <v>69714.28571428571</v>
      </c>
      <c r="F38" s="111">
        <f>(H38+K38+N38+Q38+W38+Z38+AC38)/7</f>
        <v>78714.28571428571</v>
      </c>
      <c r="G38" s="31">
        <v>50000</v>
      </c>
      <c r="H38" s="31">
        <v>65000</v>
      </c>
      <c r="I38" s="89" t="s">
        <v>110</v>
      </c>
      <c r="J38" s="21">
        <v>65000</v>
      </c>
      <c r="K38" s="21">
        <v>70000</v>
      </c>
      <c r="L38" s="21" t="s">
        <v>79</v>
      </c>
      <c r="M38" s="51">
        <v>57000</v>
      </c>
      <c r="N38" s="51">
        <v>65000</v>
      </c>
      <c r="O38" s="50" t="s">
        <v>90</v>
      </c>
      <c r="P38" s="91">
        <v>68000</v>
      </c>
      <c r="Q38" s="91">
        <v>75000</v>
      </c>
      <c r="R38" s="64" t="s">
        <v>111</v>
      </c>
      <c r="S38" s="76"/>
      <c r="T38" s="76"/>
      <c r="U38" s="76"/>
      <c r="V38" s="4">
        <v>130000</v>
      </c>
      <c r="W38" s="4">
        <v>140000</v>
      </c>
      <c r="X38" s="44"/>
      <c r="Y38" s="113">
        <v>64000</v>
      </c>
      <c r="Z38" s="113">
        <v>71000</v>
      </c>
      <c r="AA38" s="95" t="s">
        <v>107</v>
      </c>
      <c r="AB38" s="104">
        <v>54000</v>
      </c>
      <c r="AC38" s="104">
        <v>65000</v>
      </c>
      <c r="AD38" s="105" t="s">
        <v>108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>(Y39+P39+G40+AB39+V39)/5</f>
        <v>53000</v>
      </c>
      <c r="F39" s="111">
        <f>(Z39+Q39+N39+K39+H39+AC39+T39+W39)/8</f>
        <v>56875</v>
      </c>
      <c r="G39" s="32">
        <v>36000</v>
      </c>
      <c r="H39" s="32">
        <v>45000</v>
      </c>
      <c r="I39" s="89" t="s">
        <v>110</v>
      </c>
      <c r="J39" s="30">
        <v>30000</v>
      </c>
      <c r="K39" s="30">
        <v>40000</v>
      </c>
      <c r="L39" s="30" t="s">
        <v>78</v>
      </c>
      <c r="M39" s="50">
        <v>45000</v>
      </c>
      <c r="N39" s="50">
        <v>50000</v>
      </c>
      <c r="O39" s="50" t="s">
        <v>90</v>
      </c>
      <c r="P39" s="91">
        <v>35000</v>
      </c>
      <c r="Q39" s="91">
        <v>40000</v>
      </c>
      <c r="R39" s="64" t="s">
        <v>111</v>
      </c>
      <c r="S39" s="77"/>
      <c r="T39" s="77">
        <v>55000</v>
      </c>
      <c r="U39" s="77"/>
      <c r="V39" s="4">
        <v>120000</v>
      </c>
      <c r="W39" s="4">
        <v>135000</v>
      </c>
      <c r="X39" s="44"/>
      <c r="Y39" s="113">
        <v>35000</v>
      </c>
      <c r="Z39" s="113">
        <v>45000</v>
      </c>
      <c r="AA39" s="95" t="s">
        <v>107</v>
      </c>
      <c r="AB39" s="104">
        <v>40000</v>
      </c>
      <c r="AC39" s="104">
        <v>45000</v>
      </c>
      <c r="AD39" s="105" t="s">
        <v>108</v>
      </c>
      <c r="AE39" s="43"/>
    </row>
    <row r="40" spans="1:31" ht="38.25">
      <c r="A40" s="18">
        <v>4</v>
      </c>
      <c r="B40" s="27" t="s">
        <v>49</v>
      </c>
      <c r="C40" s="15" t="s">
        <v>4</v>
      </c>
      <c r="D40" s="24" t="s">
        <v>12</v>
      </c>
      <c r="E40" s="120">
        <f>(AB40+Y40+P40+G40+M40)/5</f>
        <v>45400</v>
      </c>
      <c r="F40" s="111">
        <f>(AC40+Z40+Q40+H40+N40)/5</f>
        <v>54000</v>
      </c>
      <c r="G40" s="32">
        <v>35000</v>
      </c>
      <c r="H40" s="32">
        <v>50000</v>
      </c>
      <c r="I40" s="89" t="s">
        <v>110</v>
      </c>
      <c r="J40" s="30"/>
      <c r="K40" s="30"/>
      <c r="L40" s="30"/>
      <c r="M40" s="51">
        <v>70000</v>
      </c>
      <c r="N40" s="51">
        <v>80000</v>
      </c>
      <c r="O40" s="51"/>
      <c r="P40" s="91">
        <v>40000</v>
      </c>
      <c r="Q40" s="91">
        <v>45000</v>
      </c>
      <c r="R40" s="64" t="s">
        <v>111</v>
      </c>
      <c r="S40" s="77"/>
      <c r="T40" s="77"/>
      <c r="U40" s="77"/>
      <c r="V40" s="4"/>
      <c r="W40" s="4"/>
      <c r="X40" s="44"/>
      <c r="Y40" s="113">
        <v>37000</v>
      </c>
      <c r="Z40" s="113">
        <v>45000</v>
      </c>
      <c r="AA40" s="95" t="s">
        <v>107</v>
      </c>
      <c r="AB40" s="104">
        <v>45000</v>
      </c>
      <c r="AC40" s="104">
        <v>50000</v>
      </c>
      <c r="AD40" s="105" t="s">
        <v>108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50</v>
      </c>
      <c r="E41" s="120">
        <f>(Y41+V41+P41+J41+G41+AB41+S41)/7</f>
        <v>197857.14285714287</v>
      </c>
      <c r="F41" s="111">
        <f>(Z41+W41+Q41+N41+K41+H41+AC41+T41)/8</f>
        <v>246875</v>
      </c>
      <c r="G41" s="32">
        <v>150000</v>
      </c>
      <c r="H41" s="32">
        <v>220000</v>
      </c>
      <c r="I41" s="89" t="s">
        <v>110</v>
      </c>
      <c r="J41" s="30">
        <v>230000</v>
      </c>
      <c r="K41" s="30">
        <v>280000</v>
      </c>
      <c r="L41" s="30" t="s">
        <v>79</v>
      </c>
      <c r="M41" s="51">
        <v>200000</v>
      </c>
      <c r="N41" s="51">
        <v>220000</v>
      </c>
      <c r="O41" s="51" t="s">
        <v>88</v>
      </c>
      <c r="P41" s="91">
        <v>185000</v>
      </c>
      <c r="Q41" s="91">
        <v>225000</v>
      </c>
      <c r="R41" s="64" t="s">
        <v>111</v>
      </c>
      <c r="S41" s="77">
        <v>180000</v>
      </c>
      <c r="T41" s="77">
        <v>230000</v>
      </c>
      <c r="U41" s="77"/>
      <c r="V41" s="4">
        <v>210000</v>
      </c>
      <c r="W41" s="4">
        <v>250000</v>
      </c>
      <c r="X41" s="2" t="s">
        <v>118</v>
      </c>
      <c r="Y41" s="113">
        <v>250000</v>
      </c>
      <c r="Z41" s="113">
        <v>300000</v>
      </c>
      <c r="AA41" s="95" t="s">
        <v>107</v>
      </c>
      <c r="AB41" s="104">
        <v>180000</v>
      </c>
      <c r="AC41" s="104">
        <v>250000</v>
      </c>
      <c r="AD41" s="105" t="s">
        <v>105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>(AB42+Y42+J42+G4+M42+P42)/6</f>
        <v>20666.666666666668</v>
      </c>
      <c r="F42" s="111">
        <f>(AC42+Z42+Q42+K42+H42+N42+T42+Q42)/8</f>
        <v>31250</v>
      </c>
      <c r="G42" s="33">
        <v>30000</v>
      </c>
      <c r="H42" s="33">
        <v>40000</v>
      </c>
      <c r="I42" s="89" t="s">
        <v>110</v>
      </c>
      <c r="J42" s="30">
        <v>25000</v>
      </c>
      <c r="K42" s="30">
        <v>35000</v>
      </c>
      <c r="L42" s="30" t="s">
        <v>80</v>
      </c>
      <c r="M42" s="50">
        <v>25000</v>
      </c>
      <c r="N42" s="50">
        <v>30000</v>
      </c>
      <c r="O42" s="50"/>
      <c r="P42" s="91">
        <v>35000</v>
      </c>
      <c r="Q42" s="91">
        <v>40000</v>
      </c>
      <c r="R42" s="66" t="s">
        <v>94</v>
      </c>
      <c r="S42" s="77"/>
      <c r="T42" s="77"/>
      <c r="U42" s="77"/>
      <c r="V42" s="4"/>
      <c r="W42" s="4"/>
      <c r="X42" s="44"/>
      <c r="Y42" s="113">
        <v>19000</v>
      </c>
      <c r="Z42" s="113">
        <v>30000</v>
      </c>
      <c r="AA42" s="95" t="s">
        <v>107</v>
      </c>
      <c r="AB42" s="104">
        <v>20000</v>
      </c>
      <c r="AC42" s="104">
        <v>35000</v>
      </c>
      <c r="AD42" s="105" t="s">
        <v>105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>(Y44+V44+S44+P44+M44+J44+G44+AB44)/8</f>
        <v>89125</v>
      </c>
      <c r="F44" s="111"/>
      <c r="G44" s="32">
        <v>80000</v>
      </c>
      <c r="H44" s="32"/>
      <c r="I44" s="32"/>
      <c r="J44" s="30">
        <v>86000</v>
      </c>
      <c r="K44" s="30"/>
      <c r="L44" s="30" t="s">
        <v>81</v>
      </c>
      <c r="M44" s="50">
        <v>92000</v>
      </c>
      <c r="N44" s="50"/>
      <c r="O44" s="50" t="s">
        <v>90</v>
      </c>
      <c r="P44" s="91">
        <v>94000</v>
      </c>
      <c r="Q44" s="66"/>
      <c r="R44" s="62" t="s">
        <v>92</v>
      </c>
      <c r="S44" s="9">
        <v>93000</v>
      </c>
      <c r="T44" s="119"/>
      <c r="U44" s="79" t="s">
        <v>97</v>
      </c>
      <c r="V44" s="52">
        <v>90000</v>
      </c>
      <c r="W44" s="52"/>
      <c r="X44" s="2" t="s">
        <v>66</v>
      </c>
      <c r="Y44" s="113">
        <v>88000</v>
      </c>
      <c r="Z44" s="113">
        <v>0</v>
      </c>
      <c r="AA44" s="95" t="s">
        <v>121</v>
      </c>
      <c r="AB44" s="104">
        <v>90000</v>
      </c>
      <c r="AC44" s="104"/>
      <c r="AD44" s="105" t="s">
        <v>104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>(Y45+V45+S45+J45+G45+AB45)/6</f>
        <v>1650</v>
      </c>
      <c r="F45" s="111">
        <f>(Z45+W45+T45+K45+H45+AC45)/6</f>
        <v>1950</v>
      </c>
      <c r="G45" s="32">
        <v>1800</v>
      </c>
      <c r="H45" s="32">
        <v>2000</v>
      </c>
      <c r="I45" s="80" t="s">
        <v>100</v>
      </c>
      <c r="J45" s="30">
        <v>1800</v>
      </c>
      <c r="K45" s="30">
        <v>2000</v>
      </c>
      <c r="L45" s="30"/>
      <c r="M45" s="50">
        <v>1600</v>
      </c>
      <c r="N45" s="50">
        <v>1800</v>
      </c>
      <c r="O45" s="50"/>
      <c r="P45" s="68">
        <v>2300</v>
      </c>
      <c r="Q45" s="68">
        <v>2600</v>
      </c>
      <c r="R45" s="62"/>
      <c r="S45" s="119">
        <v>2000</v>
      </c>
      <c r="T45" s="119">
        <v>2500</v>
      </c>
      <c r="U45" s="79" t="s">
        <v>97</v>
      </c>
      <c r="V45" s="52"/>
      <c r="W45" s="52"/>
      <c r="X45" s="2" t="s">
        <v>66</v>
      </c>
      <c r="Y45" s="113">
        <v>2500</v>
      </c>
      <c r="Z45" s="113">
        <v>3000</v>
      </c>
      <c r="AA45" s="95" t="s">
        <v>102</v>
      </c>
      <c r="AB45" s="104">
        <v>1800</v>
      </c>
      <c r="AC45" s="104">
        <v>2200</v>
      </c>
      <c r="AD45" s="105" t="s">
        <v>103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>(Y46+V46+S46+P45+M46+J46+Y59+AB46+G46)/8</f>
        <v>1950</v>
      </c>
      <c r="F46" s="111">
        <f>(Z46+W46+T46+N46+K46+H46+AC46)/7</f>
        <v>2200</v>
      </c>
      <c r="G46" s="32">
        <v>1500</v>
      </c>
      <c r="H46" s="32">
        <v>1800</v>
      </c>
      <c r="I46" s="80" t="s">
        <v>100</v>
      </c>
      <c r="J46" s="30">
        <v>2000</v>
      </c>
      <c r="K46" s="30">
        <v>2400</v>
      </c>
      <c r="L46" s="30" t="s">
        <v>81</v>
      </c>
      <c r="M46" s="30">
        <v>2200</v>
      </c>
      <c r="N46" s="30">
        <v>2500</v>
      </c>
      <c r="O46" s="51" t="s">
        <v>91</v>
      </c>
      <c r="P46" s="68">
        <v>1800</v>
      </c>
      <c r="Q46" s="68">
        <v>2000</v>
      </c>
      <c r="R46" s="62" t="s">
        <v>92</v>
      </c>
      <c r="S46" s="119">
        <v>1800</v>
      </c>
      <c r="T46" s="119">
        <v>2000</v>
      </c>
      <c r="U46" s="79" t="s">
        <v>97</v>
      </c>
      <c r="V46" s="52">
        <v>2000</v>
      </c>
      <c r="W46" s="52">
        <v>2200</v>
      </c>
      <c r="X46" s="2" t="s">
        <v>66</v>
      </c>
      <c r="Y46" s="113">
        <v>2000</v>
      </c>
      <c r="Z46" s="113">
        <v>2500</v>
      </c>
      <c r="AA46" s="95" t="s">
        <v>102</v>
      </c>
      <c r="AB46" s="104">
        <v>1800</v>
      </c>
      <c r="AC46" s="104">
        <v>2000</v>
      </c>
      <c r="AD46" s="105" t="s">
        <v>103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>(Y47+V47+S47+P47+M47+J47+G47+AB47)/8</f>
        <v>40000</v>
      </c>
      <c r="F47" s="111">
        <f>(Z47+W47+T47+Q47+N47+K47+H47+AC47)/8</f>
        <v>50625</v>
      </c>
      <c r="G47" s="32">
        <v>40000</v>
      </c>
      <c r="H47" s="32">
        <v>45000</v>
      </c>
      <c r="I47" s="80" t="s">
        <v>100</v>
      </c>
      <c r="J47" s="30">
        <v>45000</v>
      </c>
      <c r="K47" s="30">
        <v>55000</v>
      </c>
      <c r="L47" s="30" t="s">
        <v>81</v>
      </c>
      <c r="M47" s="30">
        <v>40000</v>
      </c>
      <c r="N47" s="30">
        <v>45000</v>
      </c>
      <c r="O47" s="51" t="s">
        <v>91</v>
      </c>
      <c r="P47" s="68">
        <v>35000</v>
      </c>
      <c r="Q47" s="68">
        <v>45000</v>
      </c>
      <c r="R47" s="62" t="s">
        <v>92</v>
      </c>
      <c r="S47" s="119">
        <v>40000</v>
      </c>
      <c r="T47" s="119">
        <v>65000</v>
      </c>
      <c r="U47" s="79" t="s">
        <v>97</v>
      </c>
      <c r="V47" s="52">
        <v>40000</v>
      </c>
      <c r="W47" s="52">
        <v>50000</v>
      </c>
      <c r="X47" s="2" t="s">
        <v>66</v>
      </c>
      <c r="Y47" s="113">
        <v>40000</v>
      </c>
      <c r="Z47" s="113">
        <v>50000</v>
      </c>
      <c r="AA47" s="95" t="s">
        <v>102</v>
      </c>
      <c r="AB47" s="104">
        <v>40000</v>
      </c>
      <c r="AC47" s="104">
        <v>50000</v>
      </c>
      <c r="AD47" s="105" t="s">
        <v>103</v>
      </c>
      <c r="AE47" s="43"/>
    </row>
    <row r="48" spans="1:31" ht="48" thickBot="1">
      <c r="A48" s="18">
        <v>5</v>
      </c>
      <c r="B48" s="27" t="s">
        <v>15</v>
      </c>
      <c r="C48" s="15" t="s">
        <v>4</v>
      </c>
      <c r="D48" s="24"/>
      <c r="E48" s="121">
        <f>(Y48+V48+S48+P48+M48+J48+G48+AB48)/8</f>
        <v>92500</v>
      </c>
      <c r="F48" s="111">
        <f>(Z48+W48+T48+Q48+N48+K48+H48+AC48)/8</f>
        <v>106875</v>
      </c>
      <c r="G48" s="33">
        <v>85000</v>
      </c>
      <c r="H48" s="33">
        <v>100000</v>
      </c>
      <c r="I48" s="80" t="s">
        <v>100</v>
      </c>
      <c r="J48" s="30">
        <v>85000</v>
      </c>
      <c r="K48" s="30">
        <v>100000</v>
      </c>
      <c r="L48" s="30" t="s">
        <v>81</v>
      </c>
      <c r="M48" s="30">
        <v>100000</v>
      </c>
      <c r="N48" s="30">
        <v>110000</v>
      </c>
      <c r="O48" s="51" t="s">
        <v>87</v>
      </c>
      <c r="P48" s="62">
        <v>90000</v>
      </c>
      <c r="Q48" s="62">
        <v>105000</v>
      </c>
      <c r="R48" s="62" t="s">
        <v>93</v>
      </c>
      <c r="S48" s="119">
        <v>100000</v>
      </c>
      <c r="T48" s="119">
        <v>110000</v>
      </c>
      <c r="U48" s="79" t="s">
        <v>97</v>
      </c>
      <c r="V48" s="52">
        <v>100000</v>
      </c>
      <c r="W48" s="52">
        <v>120000</v>
      </c>
      <c r="X48" s="2" t="s">
        <v>66</v>
      </c>
      <c r="Y48" s="113">
        <v>90000</v>
      </c>
      <c r="Z48" s="113">
        <v>100000</v>
      </c>
      <c r="AA48" s="95" t="s">
        <v>102</v>
      </c>
      <c r="AB48" s="104">
        <v>90000</v>
      </c>
      <c r="AC48" s="104">
        <v>110000</v>
      </c>
      <c r="AD48" s="106" t="s">
        <v>103</v>
      </c>
      <c r="AE48" s="43"/>
    </row>
    <row r="49" spans="1:31" ht="56.25" customHeight="1">
      <c r="A49" s="214" t="s">
        <v>137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135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186" t="s">
        <v>39</v>
      </c>
      <c r="N51" s="186"/>
      <c r="O51" s="186"/>
      <c r="P51" s="70"/>
      <c r="Q51" s="70"/>
      <c r="R51" s="70"/>
      <c r="T51" s="195" t="s">
        <v>41</v>
      </c>
      <c r="U51" s="195"/>
      <c r="V51" s="195"/>
      <c r="W51" s="195"/>
      <c r="X51" s="195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185" t="s">
        <v>124</v>
      </c>
      <c r="N52" s="185"/>
      <c r="O52" s="185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184" t="s">
        <v>60</v>
      </c>
      <c r="N54" s="184"/>
      <c r="O54" s="184"/>
      <c r="Q54" s="71"/>
      <c r="R54" s="71"/>
      <c r="T54" s="184" t="s">
        <v>61</v>
      </c>
      <c r="U54" s="184"/>
      <c r="V54" s="184"/>
      <c r="W54" s="184"/>
      <c r="X54" s="184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182"/>
      <c r="C56" s="182"/>
      <c r="D56" s="10"/>
      <c r="E56" s="10"/>
      <c r="F56" s="10"/>
      <c r="P56" s="72"/>
      <c r="Q56" s="72"/>
      <c r="R56" s="72"/>
    </row>
  </sheetData>
  <sheetProtection/>
  <mergeCells count="30"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28">
      <selection activeCell="C51" sqref="C51:E51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9.8515625" style="0" customWidth="1"/>
    <col min="4" max="4" width="9.421875" style="0" customWidth="1"/>
    <col min="5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6"/>
    </row>
    <row r="3" spans="1:8" ht="15.75">
      <c r="A3" s="210" t="s">
        <v>35</v>
      </c>
      <c r="B3" s="210"/>
      <c r="C3" s="210"/>
      <c r="D3" s="211" t="s">
        <v>31</v>
      </c>
      <c r="E3" s="211"/>
      <c r="F3" s="211"/>
      <c r="G3" s="211"/>
      <c r="H3" s="211"/>
    </row>
    <row r="4" spans="1:8" ht="15.75">
      <c r="A4" s="211" t="s">
        <v>46</v>
      </c>
      <c r="B4" s="211"/>
      <c r="C4" s="211"/>
      <c r="D4" s="212" t="s">
        <v>29</v>
      </c>
      <c r="E4" s="212"/>
      <c r="F4" s="212"/>
      <c r="G4" s="212"/>
      <c r="H4" s="212"/>
    </row>
    <row r="5" spans="1:8" ht="20.25" customHeight="1">
      <c r="A5" s="12"/>
      <c r="B5" s="12"/>
      <c r="C5" s="12"/>
      <c r="D5" s="137"/>
      <c r="E5" s="138"/>
      <c r="F5" s="11"/>
      <c r="G5" s="38"/>
      <c r="H5" s="139"/>
    </row>
    <row r="6" spans="1:8" ht="15.75">
      <c r="A6" s="140"/>
      <c r="B6" s="182" t="s">
        <v>47</v>
      </c>
      <c r="C6" s="182"/>
      <c r="D6" s="182"/>
      <c r="E6" s="182"/>
      <c r="F6" s="182"/>
      <c r="G6" s="182"/>
      <c r="H6" s="141"/>
    </row>
    <row r="7" spans="1:8" ht="15.75">
      <c r="A7" s="221" t="s">
        <v>36</v>
      </c>
      <c r="B7" s="215"/>
      <c r="C7" s="215"/>
      <c r="D7" s="215"/>
      <c r="E7" s="215"/>
      <c r="F7" s="215"/>
      <c r="G7" s="215"/>
      <c r="H7" s="215"/>
    </row>
    <row r="8" spans="1:8" ht="26.25" customHeight="1">
      <c r="A8" s="215" t="s">
        <v>134</v>
      </c>
      <c r="B8" s="215"/>
      <c r="C8" s="215"/>
      <c r="D8" s="215"/>
      <c r="E8" s="215"/>
      <c r="F8" s="215"/>
      <c r="G8" s="215"/>
      <c r="H8" s="215"/>
    </row>
    <row r="9" spans="1:8" ht="63">
      <c r="A9" s="146" t="s">
        <v>0</v>
      </c>
      <c r="B9" s="146" t="s">
        <v>37</v>
      </c>
      <c r="C9" s="146" t="s">
        <v>13</v>
      </c>
      <c r="D9" s="146" t="s">
        <v>10</v>
      </c>
      <c r="E9" s="147" t="s">
        <v>128</v>
      </c>
      <c r="F9" s="148" t="s">
        <v>129</v>
      </c>
      <c r="G9" s="149" t="s">
        <v>130</v>
      </c>
      <c r="H9" s="146" t="s">
        <v>131</v>
      </c>
    </row>
    <row r="10" spans="1:8" ht="15.75">
      <c r="A10" s="146" t="s">
        <v>32</v>
      </c>
      <c r="B10" s="146" t="s">
        <v>9</v>
      </c>
      <c r="C10" s="146"/>
      <c r="D10" s="146"/>
      <c r="E10" s="150"/>
      <c r="F10" s="148"/>
      <c r="G10" s="151"/>
      <c r="H10" s="217" t="s">
        <v>132</v>
      </c>
    </row>
    <row r="11" spans="1:8" ht="15.75">
      <c r="A11" s="152">
        <v>1</v>
      </c>
      <c r="B11" s="153" t="s">
        <v>24</v>
      </c>
      <c r="C11" s="154" t="s">
        <v>4</v>
      </c>
      <c r="D11" s="155">
        <v>1</v>
      </c>
      <c r="E11" s="120">
        <f>'Bảng tính trung bình'!E12</f>
        <v>0</v>
      </c>
      <c r="F11" s="111">
        <f>'Bảng tính trung bình'!F12</f>
        <v>0</v>
      </c>
      <c r="G11" s="156"/>
      <c r="H11" s="218"/>
    </row>
    <row r="12" spans="1:8" ht="15.75">
      <c r="A12" s="152">
        <v>2</v>
      </c>
      <c r="B12" s="157" t="s">
        <v>26</v>
      </c>
      <c r="C12" s="154" t="s">
        <v>4</v>
      </c>
      <c r="D12" s="158">
        <v>1</v>
      </c>
      <c r="E12" s="120">
        <f>'Bảng tính trung bình'!E13</f>
        <v>5800</v>
      </c>
      <c r="F12" s="111">
        <f>'Bảng tính trung bình'!F13</f>
        <v>0</v>
      </c>
      <c r="G12" s="156"/>
      <c r="H12" s="218"/>
    </row>
    <row r="13" spans="1:8" ht="15.75">
      <c r="A13" s="152">
        <v>3</v>
      </c>
      <c r="B13" s="157" t="s">
        <v>27</v>
      </c>
      <c r="C13" s="154" t="s">
        <v>4</v>
      </c>
      <c r="D13" s="158">
        <v>1</v>
      </c>
      <c r="E13" s="120">
        <f>'Bảng tính trung bình'!E14</f>
        <v>1150</v>
      </c>
      <c r="F13" s="111">
        <f>'Bảng tính trung bình'!F14</f>
        <v>0</v>
      </c>
      <c r="G13" s="159"/>
      <c r="H13" s="218"/>
    </row>
    <row r="14" spans="1:8" ht="15.75">
      <c r="A14" s="152">
        <v>4</v>
      </c>
      <c r="B14" s="157" t="s">
        <v>30</v>
      </c>
      <c r="C14" s="154" t="s">
        <v>23</v>
      </c>
      <c r="D14" s="158">
        <v>1</v>
      </c>
      <c r="E14" s="120">
        <f>'Bảng tính trung bình'!E15</f>
        <v>1040</v>
      </c>
      <c r="F14" s="111">
        <f>'Bảng tính trung bình'!F15</f>
        <v>0</v>
      </c>
      <c r="G14" s="159"/>
      <c r="H14" s="218"/>
    </row>
    <row r="15" spans="1:8" ht="15.75">
      <c r="A15" s="152"/>
      <c r="B15" s="157" t="s">
        <v>64</v>
      </c>
      <c r="C15" s="154" t="s">
        <v>23</v>
      </c>
      <c r="D15" s="158">
        <v>1</v>
      </c>
      <c r="E15" s="120">
        <f>'Bảng tính trung bình'!E16</f>
        <v>6000</v>
      </c>
      <c r="F15" s="111">
        <f>'Bảng tính trung bình'!F16</f>
        <v>0</v>
      </c>
      <c r="G15" s="159"/>
      <c r="H15" s="218"/>
    </row>
    <row r="16" spans="1:8" ht="15.75">
      <c r="A16" s="152">
        <v>5</v>
      </c>
      <c r="B16" s="160" t="s">
        <v>3</v>
      </c>
      <c r="C16" s="154" t="s">
        <v>4</v>
      </c>
      <c r="D16" s="158">
        <v>1</v>
      </c>
      <c r="E16" s="120">
        <f>'Bảng tính trung bình'!E17</f>
        <v>16333.333333333334</v>
      </c>
      <c r="F16" s="111">
        <f>'Bảng tính trung bình'!F17</f>
        <v>20333.333333333332</v>
      </c>
      <c r="G16" s="163"/>
      <c r="H16" s="218"/>
    </row>
    <row r="17" spans="1:8" ht="15.75">
      <c r="A17" s="152">
        <v>6</v>
      </c>
      <c r="B17" s="161" t="s">
        <v>5</v>
      </c>
      <c r="C17" s="154" t="s">
        <v>4</v>
      </c>
      <c r="D17" s="158">
        <v>1</v>
      </c>
      <c r="E17" s="120">
        <f>'Bảng tính trung bình'!E18</f>
        <v>16875</v>
      </c>
      <c r="F17" s="111">
        <f>'Bảng tính trung bình'!F18</f>
        <v>21625</v>
      </c>
      <c r="G17" s="163"/>
      <c r="H17" s="218"/>
    </row>
    <row r="18" spans="1:8" ht="15.75">
      <c r="A18" s="152">
        <v>7</v>
      </c>
      <c r="B18" s="161" t="s">
        <v>1</v>
      </c>
      <c r="C18" s="154" t="s">
        <v>4</v>
      </c>
      <c r="D18" s="158">
        <v>1</v>
      </c>
      <c r="E18" s="120">
        <f>'Bảng tính trung bình'!E19</f>
        <v>23142.85714285714</v>
      </c>
      <c r="F18" s="111">
        <f>'Bảng tính trung bình'!F19</f>
        <v>27375</v>
      </c>
      <c r="G18" s="163"/>
      <c r="H18" s="218"/>
    </row>
    <row r="19" spans="1:8" ht="15.75">
      <c r="A19" s="152">
        <v>8</v>
      </c>
      <c r="B19" s="161" t="s">
        <v>18</v>
      </c>
      <c r="C19" s="154" t="s">
        <v>4</v>
      </c>
      <c r="D19" s="158">
        <v>1</v>
      </c>
      <c r="E19" s="120">
        <f>'Bảng tính trung bình'!E20</f>
        <v>22000</v>
      </c>
      <c r="F19" s="111">
        <f>'Bảng tính trung bình'!F20</f>
        <v>22571.428571428572</v>
      </c>
      <c r="G19" s="163"/>
      <c r="H19" s="218"/>
    </row>
    <row r="20" spans="1:8" ht="15.75">
      <c r="A20" s="152">
        <v>9</v>
      </c>
      <c r="B20" s="161" t="s">
        <v>19</v>
      </c>
      <c r="C20" s="154" t="s">
        <v>4</v>
      </c>
      <c r="D20" s="158">
        <v>1</v>
      </c>
      <c r="E20" s="120">
        <f>'Bảng tính trung bình'!E21</f>
        <v>8750</v>
      </c>
      <c r="F20" s="111">
        <f>'Bảng tính trung bình'!F21</f>
        <v>14000</v>
      </c>
      <c r="G20" s="172"/>
      <c r="H20" s="218"/>
    </row>
    <row r="21" spans="1:8" ht="15.75">
      <c r="A21" s="152">
        <v>10</v>
      </c>
      <c r="B21" s="161" t="s">
        <v>44</v>
      </c>
      <c r="C21" s="154" t="s">
        <v>4</v>
      </c>
      <c r="D21" s="158">
        <v>1</v>
      </c>
      <c r="E21" s="120">
        <f>'Bảng tính trung bình'!E22</f>
        <v>34375</v>
      </c>
      <c r="F21" s="111">
        <f>'Bảng tính trung bình'!F22</f>
        <v>49571.42857142857</v>
      </c>
      <c r="G21" s="163"/>
      <c r="H21" s="218"/>
    </row>
    <row r="22" spans="1:8" ht="15.75">
      <c r="A22" s="152">
        <v>11</v>
      </c>
      <c r="B22" s="161" t="s">
        <v>51</v>
      </c>
      <c r="C22" s="154" t="s">
        <v>4</v>
      </c>
      <c r="D22" s="158">
        <v>1</v>
      </c>
      <c r="E22" s="120">
        <f>'Bảng tính trung bình'!E23</f>
        <v>9500</v>
      </c>
      <c r="F22" s="111">
        <f>'Bảng tính trung bình'!F23</f>
        <v>15000</v>
      </c>
      <c r="G22" s="172"/>
      <c r="H22" s="218"/>
    </row>
    <row r="23" spans="1:8" ht="15.75">
      <c r="A23" s="152">
        <v>12</v>
      </c>
      <c r="B23" s="161" t="s">
        <v>52</v>
      </c>
      <c r="C23" s="154" t="s">
        <v>4</v>
      </c>
      <c r="D23" s="158">
        <v>1</v>
      </c>
      <c r="E23" s="120">
        <f>'Bảng tính trung bình'!E24</f>
        <v>10333.333333333334</v>
      </c>
      <c r="F23" s="111">
        <f>'Bảng tính trung bình'!F24</f>
        <v>17500</v>
      </c>
      <c r="G23" s="172"/>
      <c r="H23" s="218"/>
    </row>
    <row r="24" spans="1:8" ht="15.75">
      <c r="A24" s="152">
        <v>13</v>
      </c>
      <c r="B24" s="161" t="s">
        <v>42</v>
      </c>
      <c r="C24" s="154" t="s">
        <v>4</v>
      </c>
      <c r="D24" s="158">
        <v>1</v>
      </c>
      <c r="E24" s="120">
        <f>'Bảng tính trung bình'!E25</f>
        <v>16250</v>
      </c>
      <c r="F24" s="111">
        <f>'Bảng tính trung bình'!F25</f>
        <v>21666.666666666668</v>
      </c>
      <c r="G24" s="163"/>
      <c r="H24" s="218"/>
    </row>
    <row r="25" spans="1:8" ht="15.75">
      <c r="A25" s="152">
        <v>14</v>
      </c>
      <c r="B25" s="161" t="s">
        <v>53</v>
      </c>
      <c r="C25" s="154" t="s">
        <v>4</v>
      </c>
      <c r="D25" s="158">
        <v>1</v>
      </c>
      <c r="E25" s="120">
        <f>'Bảng tính trung bình'!E26</f>
        <v>46250</v>
      </c>
      <c r="F25" s="111">
        <f>'Bảng tính trung bình'!F26</f>
        <v>53750</v>
      </c>
      <c r="G25" s="163"/>
      <c r="H25" s="218"/>
    </row>
    <row r="26" spans="1:8" ht="15.75">
      <c r="A26" s="152">
        <v>15</v>
      </c>
      <c r="B26" s="161" t="s">
        <v>54</v>
      </c>
      <c r="C26" s="154" t="s">
        <v>4</v>
      </c>
      <c r="D26" s="158">
        <v>1</v>
      </c>
      <c r="E26" s="120">
        <f>'Bảng tính trung bình'!E27</f>
        <v>27750</v>
      </c>
      <c r="F26" s="111">
        <f>'Bảng tính trung bình'!F27</f>
        <v>30833.333333333332</v>
      </c>
      <c r="G26" s="163"/>
      <c r="H26" s="218"/>
    </row>
    <row r="27" spans="1:8" ht="15.75">
      <c r="A27" s="152">
        <v>16</v>
      </c>
      <c r="B27" s="161" t="s">
        <v>55</v>
      </c>
      <c r="C27" s="154" t="s">
        <v>4</v>
      </c>
      <c r="D27" s="158">
        <v>1</v>
      </c>
      <c r="E27" s="120">
        <f>'Bảng tính trung bình'!E28</f>
        <v>6166.666666666667</v>
      </c>
      <c r="F27" s="111">
        <f>'Bảng tính trung bình'!F28</f>
        <v>9666.666666666666</v>
      </c>
      <c r="G27" s="172"/>
      <c r="H27" s="218"/>
    </row>
    <row r="28" spans="1:8" ht="15.75">
      <c r="A28" s="152">
        <v>17</v>
      </c>
      <c r="B28" s="161" t="s">
        <v>56</v>
      </c>
      <c r="C28" s="154" t="s">
        <v>4</v>
      </c>
      <c r="D28" s="158">
        <v>1</v>
      </c>
      <c r="E28" s="120">
        <f>'Bảng tính trung bình'!E29</f>
        <v>9500</v>
      </c>
      <c r="F28" s="111">
        <f>'Bảng tính trung bình'!F29</f>
        <v>9500</v>
      </c>
      <c r="G28" s="172"/>
      <c r="H28" s="218"/>
    </row>
    <row r="29" spans="1:8" ht="15.75">
      <c r="A29" s="152">
        <v>18</v>
      </c>
      <c r="B29" s="161" t="s">
        <v>57</v>
      </c>
      <c r="C29" s="154" t="s">
        <v>4</v>
      </c>
      <c r="D29" s="158">
        <v>1</v>
      </c>
      <c r="E29" s="120">
        <f>'Bảng tính trung bình'!E30</f>
        <v>60000</v>
      </c>
      <c r="F29" s="111">
        <f>'Bảng tính trung bình'!F30</f>
        <v>80000</v>
      </c>
      <c r="G29" s="172"/>
      <c r="H29" s="218"/>
    </row>
    <row r="30" spans="1:8" ht="15.75">
      <c r="A30" s="220">
        <v>19</v>
      </c>
      <c r="B30" s="161" t="s">
        <v>58</v>
      </c>
      <c r="C30" s="154" t="s">
        <v>4</v>
      </c>
      <c r="D30" s="158">
        <v>1</v>
      </c>
      <c r="E30" s="120">
        <f>'Bảng tính trung bình'!E31</f>
        <v>53000</v>
      </c>
      <c r="F30" s="111">
        <f>'Bảng tính trung bình'!F31</f>
        <v>67500</v>
      </c>
      <c r="G30" s="172"/>
      <c r="H30" s="218"/>
    </row>
    <row r="31" spans="1:8" ht="15.75">
      <c r="A31" s="220"/>
      <c r="B31" s="161" t="s">
        <v>59</v>
      </c>
      <c r="C31" s="154" t="s">
        <v>4</v>
      </c>
      <c r="D31" s="158">
        <v>1</v>
      </c>
      <c r="E31" s="120">
        <f>'Bảng tính trung bình'!E32</f>
        <v>37500</v>
      </c>
      <c r="F31" s="111">
        <f>'Bảng tính trung bình'!F32</f>
        <v>47500</v>
      </c>
      <c r="G31" s="172"/>
      <c r="H31" s="218"/>
    </row>
    <row r="32" spans="1:8" ht="15.75">
      <c r="A32" s="152">
        <v>20</v>
      </c>
      <c r="B32" s="161" t="s">
        <v>62</v>
      </c>
      <c r="C32" s="154" t="s">
        <v>23</v>
      </c>
      <c r="D32" s="158">
        <v>1</v>
      </c>
      <c r="E32" s="120">
        <f>'Bảng tính trung bình'!E33</f>
        <v>0</v>
      </c>
      <c r="F32" s="111">
        <f>'Bảng tính trung bình'!F33</f>
        <v>0</v>
      </c>
      <c r="G32" s="159"/>
      <c r="H32" s="218"/>
    </row>
    <row r="33" spans="1:8" ht="15.75">
      <c r="A33" s="152">
        <v>21</v>
      </c>
      <c r="B33" s="161" t="s">
        <v>63</v>
      </c>
      <c r="C33" s="154" t="s">
        <v>4</v>
      </c>
      <c r="D33" s="158">
        <v>1</v>
      </c>
      <c r="E33" s="120">
        <f>'Bảng tính trung bình'!E34</f>
        <v>4000</v>
      </c>
      <c r="F33" s="111">
        <f>'Bảng tính trung bình'!F34</f>
        <v>8250</v>
      </c>
      <c r="G33" s="163"/>
      <c r="H33" s="218"/>
    </row>
    <row r="34" spans="1:8" ht="15.75">
      <c r="A34" s="152">
        <v>22</v>
      </c>
      <c r="B34" s="161" t="s">
        <v>43</v>
      </c>
      <c r="C34" s="154" t="s">
        <v>23</v>
      </c>
      <c r="D34" s="158">
        <v>1</v>
      </c>
      <c r="E34" s="120">
        <f>'Bảng tính trung bình'!E35</f>
        <v>0</v>
      </c>
      <c r="F34" s="111">
        <f>'Bảng tính trung bình'!F35</f>
        <v>0</v>
      </c>
      <c r="G34" s="159"/>
      <c r="H34" s="218"/>
    </row>
    <row r="35" spans="1:8" ht="15.75">
      <c r="A35" s="148" t="s">
        <v>33</v>
      </c>
      <c r="B35" s="162" t="s">
        <v>8</v>
      </c>
      <c r="C35" s="154"/>
      <c r="D35" s="158"/>
      <c r="E35" s="120">
        <f>'Bảng tính trung bình'!E36</f>
        <v>0</v>
      </c>
      <c r="F35" s="111">
        <f>'Bảng tính trung bình'!F36</f>
        <v>0</v>
      </c>
      <c r="G35" s="156"/>
      <c r="H35" s="218"/>
    </row>
    <row r="36" spans="1:8" ht="15.75">
      <c r="A36" s="152">
        <v>1</v>
      </c>
      <c r="B36" s="161" t="s">
        <v>17</v>
      </c>
      <c r="C36" s="2" t="s">
        <v>4</v>
      </c>
      <c r="D36" s="158" t="s">
        <v>12</v>
      </c>
      <c r="E36" s="120">
        <f>'Bảng tính trung bình'!E37</f>
        <v>32166.666666666668</v>
      </c>
      <c r="F36" s="111">
        <f>'Bảng tính trung bình'!F37</f>
        <v>42857.142857142855</v>
      </c>
      <c r="G36" s="156"/>
      <c r="H36" s="218"/>
    </row>
    <row r="37" spans="1:8" ht="15.75">
      <c r="A37" s="152">
        <v>2</v>
      </c>
      <c r="B37" s="161" t="s">
        <v>6</v>
      </c>
      <c r="C37" s="2" t="s">
        <v>4</v>
      </c>
      <c r="D37" s="158" t="s">
        <v>11</v>
      </c>
      <c r="E37" s="120">
        <f>'Bảng tính trung bình'!E38</f>
        <v>69714.28571428571</v>
      </c>
      <c r="F37" s="111">
        <f>'Bảng tính trung bình'!F38</f>
        <v>78714.28571428571</v>
      </c>
      <c r="G37" s="172"/>
      <c r="H37" s="218"/>
    </row>
    <row r="38" spans="1:8" ht="15.75">
      <c r="A38" s="152">
        <v>3</v>
      </c>
      <c r="B38" s="161" t="s">
        <v>14</v>
      </c>
      <c r="C38" s="2" t="s">
        <v>4</v>
      </c>
      <c r="D38" s="158" t="s">
        <v>16</v>
      </c>
      <c r="E38" s="120">
        <f>'Bảng tính trung bình'!E39</f>
        <v>53000</v>
      </c>
      <c r="F38" s="111">
        <f>'Bảng tính trung bình'!F39</f>
        <v>56875</v>
      </c>
      <c r="G38" s="156"/>
      <c r="H38" s="218"/>
    </row>
    <row r="39" spans="1:8" ht="15.75">
      <c r="A39" s="152">
        <v>4</v>
      </c>
      <c r="B39" s="161" t="s">
        <v>49</v>
      </c>
      <c r="C39" s="2" t="s">
        <v>4</v>
      </c>
      <c r="D39" s="158" t="s">
        <v>12</v>
      </c>
      <c r="E39" s="120">
        <f>'Bảng tính trung bình'!E40</f>
        <v>45400</v>
      </c>
      <c r="F39" s="111">
        <f>'Bảng tính trung bình'!F40</f>
        <v>54000</v>
      </c>
      <c r="G39" s="156"/>
      <c r="H39" s="218"/>
    </row>
    <row r="40" spans="1:8" ht="15.75">
      <c r="A40" s="152">
        <v>5</v>
      </c>
      <c r="B40" s="161" t="s">
        <v>45</v>
      </c>
      <c r="C40" s="2" t="s">
        <v>4</v>
      </c>
      <c r="D40" s="158" t="s">
        <v>50</v>
      </c>
      <c r="E40" s="120">
        <f>'Bảng tính trung bình'!E41</f>
        <v>197857.14285714287</v>
      </c>
      <c r="F40" s="111">
        <f>'Bảng tính trung bình'!F41</f>
        <v>246875</v>
      </c>
      <c r="G40" s="172"/>
      <c r="H40" s="218"/>
    </row>
    <row r="41" spans="1:8" ht="15.75">
      <c r="A41" s="152">
        <v>6</v>
      </c>
      <c r="B41" s="161" t="s">
        <v>28</v>
      </c>
      <c r="C41" s="2" t="s">
        <v>4</v>
      </c>
      <c r="D41" s="158" t="s">
        <v>16</v>
      </c>
      <c r="E41" s="120">
        <f>'Bảng tính trung bình'!E42</f>
        <v>20666.666666666668</v>
      </c>
      <c r="F41" s="111">
        <f>'Bảng tính trung bình'!F42</f>
        <v>31250</v>
      </c>
      <c r="G41" s="163"/>
      <c r="H41" s="218"/>
    </row>
    <row r="42" spans="1:8" ht="15.75">
      <c r="A42" s="148" t="s">
        <v>34</v>
      </c>
      <c r="B42" s="146" t="s">
        <v>7</v>
      </c>
      <c r="C42" s="2"/>
      <c r="D42" s="158"/>
      <c r="E42" s="120">
        <f>'Bảng tính trung bình'!E43</f>
        <v>0</v>
      </c>
      <c r="F42" s="111">
        <f>'Bảng tính trung bình'!F43</f>
        <v>0</v>
      </c>
      <c r="G42" s="156"/>
      <c r="H42" s="218"/>
    </row>
    <row r="43" spans="1:8" ht="15.75">
      <c r="A43" s="152">
        <v>1</v>
      </c>
      <c r="B43" s="161" t="s">
        <v>2</v>
      </c>
      <c r="C43" s="2" t="s">
        <v>4</v>
      </c>
      <c r="D43" s="158" t="s">
        <v>25</v>
      </c>
      <c r="E43" s="120">
        <f>'Bảng tính trung bình'!E44</f>
        <v>89125</v>
      </c>
      <c r="F43" s="111">
        <f>'Bảng tính trung bình'!F44</f>
        <v>0</v>
      </c>
      <c r="G43" s="163"/>
      <c r="H43" s="218"/>
    </row>
    <row r="44" spans="1:8" ht="15.75">
      <c r="A44" s="152">
        <v>2</v>
      </c>
      <c r="B44" s="161" t="s">
        <v>20</v>
      </c>
      <c r="C44" s="2" t="s">
        <v>21</v>
      </c>
      <c r="D44" s="158"/>
      <c r="E44" s="120">
        <f>'Bảng tính trung bình'!E45</f>
        <v>1650</v>
      </c>
      <c r="F44" s="111">
        <f>'Bảng tính trung bình'!F45</f>
        <v>1950</v>
      </c>
      <c r="G44" s="163"/>
      <c r="H44" s="218"/>
    </row>
    <row r="45" spans="1:8" ht="15.75">
      <c r="A45" s="152">
        <v>3</v>
      </c>
      <c r="B45" s="161" t="s">
        <v>22</v>
      </c>
      <c r="C45" s="2" t="s">
        <v>21</v>
      </c>
      <c r="D45" s="158"/>
      <c r="E45" s="120">
        <f>'Bảng tính trung bình'!E46</f>
        <v>1950</v>
      </c>
      <c r="F45" s="111">
        <f>'Bảng tính trung bình'!F46</f>
        <v>2200</v>
      </c>
      <c r="G45" s="172"/>
      <c r="H45" s="218"/>
    </row>
    <row r="46" spans="1:8" ht="15.75">
      <c r="A46" s="152">
        <v>4</v>
      </c>
      <c r="B46" s="161" t="s">
        <v>38</v>
      </c>
      <c r="C46" s="2" t="s">
        <v>4</v>
      </c>
      <c r="D46" s="158"/>
      <c r="E46" s="120">
        <f>'Bảng tính trung bình'!E47</f>
        <v>40000</v>
      </c>
      <c r="F46" s="111">
        <f>'Bảng tính trung bình'!F47</f>
        <v>50625</v>
      </c>
      <c r="G46" s="172"/>
      <c r="H46" s="218"/>
    </row>
    <row r="47" spans="1:8" ht="16.5" thickBot="1">
      <c r="A47" s="152">
        <v>5</v>
      </c>
      <c r="B47" s="161" t="s">
        <v>15</v>
      </c>
      <c r="C47" s="2" t="s">
        <v>4</v>
      </c>
      <c r="D47" s="158"/>
      <c r="E47" s="121">
        <f>'Bảng tính trung bình'!E48</f>
        <v>92500</v>
      </c>
      <c r="F47" s="112">
        <f>'Bảng tính trung bình'!F48</f>
        <v>106875</v>
      </c>
      <c r="G47" s="172"/>
      <c r="H47" s="219"/>
    </row>
    <row r="48" spans="1:8" ht="15.75">
      <c r="A48" s="164"/>
      <c r="B48" s="165"/>
      <c r="C48" s="166"/>
      <c r="D48" s="167"/>
      <c r="E48" s="168"/>
      <c r="F48" s="169"/>
      <c r="G48" s="170"/>
      <c r="H48" s="171"/>
    </row>
    <row r="49" spans="1:8" ht="27.75" customHeight="1">
      <c r="A49" s="222" t="s">
        <v>136</v>
      </c>
      <c r="B49" s="222"/>
      <c r="C49" s="222"/>
      <c r="D49" s="222"/>
      <c r="E49" s="222"/>
      <c r="F49" s="222"/>
      <c r="G49" s="222"/>
      <c r="H49" s="222"/>
    </row>
    <row r="50" spans="1:8" ht="18.75">
      <c r="A50" s="142"/>
      <c r="B50" s="143"/>
      <c r="C50" s="223" t="s">
        <v>135</v>
      </c>
      <c r="D50" s="224"/>
      <c r="E50" s="224"/>
      <c r="F50" s="224"/>
      <c r="G50" s="224"/>
      <c r="H50" s="224"/>
    </row>
    <row r="51" spans="1:8" ht="15.75">
      <c r="A51" s="5"/>
      <c r="B51" s="10" t="s">
        <v>40</v>
      </c>
      <c r="C51" s="186" t="s">
        <v>39</v>
      </c>
      <c r="D51" s="186"/>
      <c r="E51" s="186"/>
      <c r="F51" s="195" t="s">
        <v>41</v>
      </c>
      <c r="G51" s="195"/>
      <c r="H51" s="195"/>
    </row>
    <row r="52" spans="1:8" ht="15.75">
      <c r="A52" s="5"/>
      <c r="B52" s="10"/>
      <c r="C52" s="10"/>
      <c r="D52" s="135"/>
      <c r="E52" s="5"/>
      <c r="F52" s="6"/>
      <c r="G52" s="144"/>
      <c r="H52" s="145"/>
    </row>
    <row r="53" spans="1:8" ht="15.75">
      <c r="A53" s="5"/>
      <c r="B53" s="10"/>
      <c r="C53" s="10"/>
      <c r="D53" s="135"/>
      <c r="E53" s="5"/>
      <c r="F53" s="6"/>
      <c r="G53" s="144"/>
      <c r="H53" s="145"/>
    </row>
    <row r="54" spans="1:8" ht="15.75">
      <c r="A54" s="5"/>
      <c r="B54" s="5"/>
      <c r="C54" s="6"/>
      <c r="D54" s="6"/>
      <c r="E54" s="5"/>
      <c r="F54" s="6"/>
      <c r="G54" s="37"/>
      <c r="H54" s="136"/>
    </row>
    <row r="55" spans="1:8" ht="18.75">
      <c r="A55" s="5"/>
      <c r="B55" s="10"/>
      <c r="C55" s="173"/>
      <c r="D55" s="173" t="s">
        <v>60</v>
      </c>
      <c r="E55" s="174"/>
      <c r="F55" s="216" t="s">
        <v>61</v>
      </c>
      <c r="G55" s="216"/>
      <c r="H55" s="216"/>
    </row>
    <row r="56" spans="1:8" ht="18.75">
      <c r="A56" s="5"/>
      <c r="B56" s="5"/>
      <c r="C56" s="175"/>
      <c r="D56" s="175"/>
      <c r="E56" s="176"/>
      <c r="F56" s="175"/>
      <c r="G56" s="177"/>
      <c r="H56" s="178"/>
    </row>
    <row r="57" spans="1:8" ht="15.75">
      <c r="A57" s="5"/>
      <c r="B57" s="182"/>
      <c r="C57" s="182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6"/>
    </row>
    <row r="59" spans="1:8" ht="15.75">
      <c r="A59" s="5"/>
      <c r="B59" s="5"/>
      <c r="C59" s="5"/>
      <c r="D59" s="6"/>
      <c r="E59" s="5"/>
      <c r="F59" s="6"/>
      <c r="G59" s="37"/>
      <c r="H59" s="136"/>
    </row>
    <row r="60" spans="1:8" ht="15.75">
      <c r="A60" s="5"/>
      <c r="B60" s="5"/>
      <c r="C60" s="5"/>
      <c r="D60" s="6"/>
      <c r="E60" s="5"/>
      <c r="F60" s="6"/>
      <c r="G60" s="37"/>
      <c r="H60" s="136"/>
    </row>
    <row r="61" spans="1:8" ht="15.75">
      <c r="A61" s="5"/>
      <c r="B61" s="5"/>
      <c r="C61" s="5"/>
      <c r="D61" s="6"/>
      <c r="E61" s="5"/>
      <c r="F61" s="6"/>
      <c r="G61" s="37"/>
      <c r="H61" s="136"/>
    </row>
    <row r="62" spans="1:8" ht="15.75">
      <c r="A62" s="5"/>
      <c r="B62" s="5"/>
      <c r="C62" s="5"/>
      <c r="D62" s="6"/>
      <c r="E62" s="5"/>
      <c r="F62" s="6"/>
      <c r="G62" s="37"/>
      <c r="H62" s="136"/>
    </row>
    <row r="63" spans="1:8" ht="15.75">
      <c r="A63" s="5"/>
      <c r="B63" s="5"/>
      <c r="C63" s="5"/>
      <c r="D63" s="6"/>
      <c r="E63" s="5"/>
      <c r="F63" s="6"/>
      <c r="G63" s="37"/>
      <c r="H63" s="136"/>
    </row>
    <row r="64" spans="1:8" ht="15.75">
      <c r="A64" s="5"/>
      <c r="B64" s="5"/>
      <c r="C64" s="5"/>
      <c r="D64" s="6"/>
      <c r="E64" s="5"/>
      <c r="F64" s="6"/>
      <c r="G64" s="37"/>
      <c r="H64" s="136"/>
    </row>
  </sheetData>
  <sheetProtection/>
  <mergeCells count="15"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  <mergeCell ref="A3:C3"/>
    <mergeCell ref="D3:H3"/>
    <mergeCell ref="A4:C4"/>
    <mergeCell ref="D4:H4"/>
    <mergeCell ref="B6:G6"/>
    <mergeCell ref="A8:H8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2019-04-18T01:46:06Z</cp:lastPrinted>
  <dcterms:created xsi:type="dcterms:W3CDTF">2012-07-04T00:25:10Z</dcterms:created>
  <dcterms:modified xsi:type="dcterms:W3CDTF">2020-05-18T08:31:28Z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