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1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<sst xmlns="http://schemas.openxmlformats.org/spreadsheetml/2006/main" count="404" uniqueCount="138">
  <si>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</si>
  <si>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</si>
  <si>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</si>
  <si>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</si>
  <si>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</si>
  <si>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</si>
  <si>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</si>
  <si>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</si>
  <si>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</si>
  <si>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</si>
  <si>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</si>
  <si>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</si>
  <si>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</si>
  <si>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</si>
  <si>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</si>
  <si>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</si>
  <si>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</si>
  <si>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</si>
  <si>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</si>
  <si>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</si>
  <si>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</si>
  <si>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</si>
  <si>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</si>
  <si>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</si>
  <si>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</si>
  <si>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</si>
  <si>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</si>
  <si>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</si>
  <si>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</si>
  <si>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</si>
  <si>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</si>
  <si>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</si>
  <si>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</si>
  <si>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</si>
  <si>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</si>
  <si>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</si>
  <si>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</si>
  <si>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</si>
  <si>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</si>
  <si>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</si>
  <si>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</si>
  <si>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</si>
  <si>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</si>
  <si>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</si>
  <si>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</si>
  <si>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</si>
  <si>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</si>
  <si>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</si>
  <si>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</si>
  <si>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</si>
  <si>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</si>
  <si>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</si>
  <si>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</si>
  <si>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</si>
  <si>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</si>
  <si>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</si>
  <si>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</si>
  <si>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</si>
  <si>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</si>
  <si>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</si>
  <si>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</si>
  <si>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</si>
  <si>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</si>
  <si>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</si>
  <si>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</si>
  <si>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</si>
  <si>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</si>
  <si>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</si>
  <si>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</si>
  <si>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</si>
  <si>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</si>
  <si>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</si>
  <si>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</si>
  <si>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</si>
  <si>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</si>
  <si>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</si>
  <si>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</si>
  <si>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</si>
  <si>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</si>
  <si>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</si>
  <si>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</si>
  <si>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</si>
  <si>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</si>
  <si>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</si>
  <si>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</si>
  <si>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</si>
  <si>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</si>
  <si>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</si>
  <si>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</si>
  <si>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</si>
  <si>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</si>
  <si>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</si>
  <si>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</si>
  <si>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</si>
  <si>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</si>
  <si>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</si>
  <si>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</si>
  <si>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</si>
  <si>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</si>
  <si>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</si>
  <si>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</si>
  <si>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</si>
  <si>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</si>
  <si>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</si>
  <si>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</si>
  <si>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</si>
  <si>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</si>
  <si>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</si>
  <si>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</si>
  <si>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</si>
  <si>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</si>
  <si>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</si>
  <si>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</si>
  <si>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</si>
  <si>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</si>
  <si>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</si>
  <si>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</si>
  <si>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</si>
  <si>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</si>
  <si>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</si>
  <si>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</si>
  <si>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</si>
  <si>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</si>
  <si>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</si>
  <si>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</si>
  <si>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</si>
  <si>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</si>
  <si>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</si>
  <si>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</si>
  <si>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</si>
  <si>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</si>
  <si>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</si>
  <si>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</si>
  <si>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</si>
  <si>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>Nhận xét, đánh giá: Giá cả các mặt hàng nông sản ổn định trong tuần.</t>
  </si>
  <si>
    <t>Nhận xét, đánh giá: Giá cả các mặt hàng nông sản trong tuần ổn định.</t>
  </si>
  <si>
    <t>Tuần 2 tháng 6 năm 2020</t>
  </si>
  <si>
    <t>Hậu Giang, ngày 8 tháng 6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</si>
</sst>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5" fillId="0" borderId="15" xfId="62" applyFont="1" applyBorder="1" applyAlignment="1">
      <alignment horizontal="center" vertical="center" wrapText="1"/>
      <protection/>
    </xf>
    <xf numFmtId="0" fontId="93" fillId="0" borderId="15" xfId="0" applyFont="1" applyBorder="1" applyAlignment="1">
      <alignment horizontal="center" vertical="center" wrapText="1"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6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8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8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8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8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8" fillId="0" borderId="10" xfId="62" applyNumberFormat="1" applyFont="1" applyBorder="1" applyAlignment="1">
      <alignment horizontal="center" vertical="center" wrapText="1"/>
      <protection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/>
    </xf>
    <xf numFmtId="0" fontId="111" fillId="0" borderId="0" xfId="0" applyFont="1" applyAlignment="1">
      <alignment horizontal="right"/>
    </xf>
    <xf numFmtId="0" fontId="110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05" fillId="0" borderId="17" xfId="62" applyFont="1" applyBorder="1" applyAlignment="1">
      <alignment horizontal="center" vertical="center" wrapText="1"/>
      <protection/>
    </xf>
    <xf numFmtId="0" fontId="105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19050</xdr:rowOff>
    </xdr:from>
    <xdr:to>
      <xdr:col>6</xdr:col>
      <xdr:colOff>581025</xdr:colOff>
      <xdr:row>4</xdr:row>
      <xdr:rowOff>28575</xdr:rowOff>
    </xdr:to>
    <xdr:sp>
      <xdr:nvSpPr>
        <xdr:cNvPr id="2" name="Straight Connector 8"/>
        <xdr:cNvSpPr>
          <a:spLocks/>
        </xdr:cNvSpPr>
      </xdr:nvSpPr>
      <xdr:spPr>
        <a:xfrm flipV="1">
          <a:off x="3762375" y="809625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V4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V26" sqref="V2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8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46</v>
      </c>
      <c r="B3" s="180"/>
      <c r="C3" s="180"/>
      <c r="D3" s="180"/>
      <c r="E3" s="180"/>
      <c r="F3" s="180"/>
      <c r="G3" s="132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47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9"/>
      <c r="C6" s="130"/>
      <c r="D6" s="130"/>
      <c r="E6" s="130"/>
      <c r="F6" s="130"/>
      <c r="G6" s="130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123</v>
      </c>
      <c r="F9" s="199" t="s">
        <v>122</v>
      </c>
      <c r="G9" s="191" t="s">
        <v>68</v>
      </c>
      <c r="H9" s="192"/>
      <c r="I9" s="193"/>
      <c r="J9" s="188" t="s">
        <v>65</v>
      </c>
      <c r="K9" s="189"/>
      <c r="L9" s="190"/>
      <c r="M9" s="191" t="s">
        <v>69</v>
      </c>
      <c r="N9" s="192"/>
      <c r="O9" s="193"/>
      <c r="P9" s="196" t="s">
        <v>70</v>
      </c>
      <c r="Q9" s="197"/>
      <c r="R9" s="198"/>
      <c r="S9" s="212" t="s">
        <v>71</v>
      </c>
      <c r="T9" s="213"/>
      <c r="U9" s="214"/>
      <c r="V9" s="191" t="s">
        <v>66</v>
      </c>
      <c r="W9" s="192"/>
      <c r="X9" s="193"/>
      <c r="Y9" s="201" t="s">
        <v>67</v>
      </c>
      <c r="Z9" s="202"/>
      <c r="AA9" s="203"/>
      <c r="AB9" s="204" t="s">
        <v>72</v>
      </c>
      <c r="AC9" s="205"/>
      <c r="AD9" s="206"/>
      <c r="AE9" s="184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5800</v>
      </c>
      <c r="F13" s="111"/>
      <c r="G13" s="40" t="s">
        <v>48</v>
      </c>
      <c r="H13" s="40"/>
      <c r="I13" s="40"/>
      <c r="J13" s="25"/>
      <c r="K13" s="25"/>
      <c r="L13" s="25"/>
      <c r="M13" s="51">
        <v>6000</v>
      </c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>(J14+Y14+AB14+Y14)/4</f>
        <v>1150</v>
      </c>
      <c r="F14" s="111"/>
      <c r="G14" s="40" t="s">
        <v>48</v>
      </c>
      <c r="H14" s="40"/>
      <c r="I14" s="40"/>
      <c r="J14" s="21"/>
      <c r="K14" s="21"/>
      <c r="L14" s="21"/>
      <c r="M14" s="50">
        <v>5200</v>
      </c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(J15+M15+P15+Y15+AB15)/5</f>
        <v>2120</v>
      </c>
      <c r="F15" s="111"/>
      <c r="G15" s="40" t="s">
        <v>48</v>
      </c>
      <c r="H15" s="40"/>
      <c r="I15" s="40"/>
      <c r="J15" s="21"/>
      <c r="K15" s="21"/>
      <c r="L15" s="21"/>
      <c r="M15" s="50">
        <v>5400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6000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(Y17+S17+P17+M17+J17+AB17)/6</f>
        <v>16666.666666666668</v>
      </c>
      <c r="F17" s="111">
        <f>(Z17+T17+Q17+N17+K17+AC17)/6</f>
        <v>20333.333333333332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20000</v>
      </c>
      <c r="N17" s="50">
        <v>25000</v>
      </c>
      <c r="O17" s="50" t="s">
        <v>117</v>
      </c>
      <c r="P17" s="116">
        <v>15000</v>
      </c>
      <c r="Q17" s="117">
        <v>20000</v>
      </c>
      <c r="R17" s="63" t="s">
        <v>116</v>
      </c>
      <c r="S17" s="4">
        <v>15000</v>
      </c>
      <c r="T17" s="133">
        <v>17000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(Y18+S18+P18+M18+J18+G18+V18+AB18)/8</f>
        <v>13812.5</v>
      </c>
      <c r="F18" s="111">
        <f>(H18+K18+N18+Q18+T18+W18+Z18+AC18)/8</f>
        <v>17437.5</v>
      </c>
      <c r="G18" s="31">
        <v>15000</v>
      </c>
      <c r="H18" s="31">
        <v>18000</v>
      </c>
      <c r="I18" s="47" t="s">
        <v>99</v>
      </c>
      <c r="J18" s="21">
        <v>20000</v>
      </c>
      <c r="K18" s="21">
        <v>25000</v>
      </c>
      <c r="L18" s="21" t="s">
        <v>77</v>
      </c>
      <c r="M18" s="50">
        <v>8000</v>
      </c>
      <c r="N18" s="50">
        <v>10000</v>
      </c>
      <c r="O18" s="50" t="s">
        <v>84</v>
      </c>
      <c r="P18" s="116">
        <v>13000</v>
      </c>
      <c r="Q18" s="117">
        <v>17000</v>
      </c>
      <c r="R18" s="63" t="s">
        <v>116</v>
      </c>
      <c r="S18" s="4">
        <v>8500</v>
      </c>
      <c r="T18" s="133">
        <v>9500</v>
      </c>
      <c r="U18" s="76" t="s">
        <v>96</v>
      </c>
      <c r="V18" s="45">
        <v>25000</v>
      </c>
      <c r="W18" s="45">
        <v>30000</v>
      </c>
      <c r="X18" s="45"/>
      <c r="Y18" s="113">
        <v>9000</v>
      </c>
      <c r="Z18" s="113">
        <v>15000</v>
      </c>
      <c r="AA18" s="92" t="s">
        <v>119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(G19+J19+M19+S19+Y19+Y19+AB19)/7</f>
        <v>22142.85714285714</v>
      </c>
      <c r="F19" s="111">
        <f>(Z19+T19+Q19+N19+K19+H19+Z19+AC19)/8</f>
        <v>26500</v>
      </c>
      <c r="G19" s="22">
        <v>35000</v>
      </c>
      <c r="H19" s="22">
        <v>40000</v>
      </c>
      <c r="I19" s="22" t="s">
        <v>99</v>
      </c>
      <c r="J19" s="21">
        <v>35000</v>
      </c>
      <c r="K19" s="21">
        <v>45000</v>
      </c>
      <c r="L19" s="21" t="s">
        <v>77</v>
      </c>
      <c r="M19" s="51">
        <v>30000</v>
      </c>
      <c r="N19" s="51">
        <v>35000</v>
      </c>
      <c r="O19" s="51" t="s">
        <v>85</v>
      </c>
      <c r="P19" s="116">
        <v>25000</v>
      </c>
      <c r="Q19" s="116">
        <v>30000</v>
      </c>
      <c r="R19" s="63" t="s">
        <v>116</v>
      </c>
      <c r="S19" s="4">
        <v>30000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(Y20+S20+M20+J20+V20+AB20+G20)/7</f>
        <v>17142.85714285714</v>
      </c>
      <c r="F20" s="111">
        <f>(Z20+T20+N20+K20+Z20+AC20+H20)/7</f>
        <v>17142.85714285714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125</v>
      </c>
      <c r="M20" s="50">
        <v>6000</v>
      </c>
      <c r="N20" s="50">
        <v>10000</v>
      </c>
      <c r="O20" s="50" t="s">
        <v>86</v>
      </c>
      <c r="P20" s="62"/>
      <c r="Q20" s="62"/>
      <c r="R20" s="63"/>
      <c r="S20" s="4">
        <v>8000</v>
      </c>
      <c r="T20" s="133">
        <v>10000</v>
      </c>
      <c r="U20" s="76" t="s">
        <v>96</v>
      </c>
      <c r="V20" s="44">
        <v>45000</v>
      </c>
      <c r="W20" s="44">
        <v>50000</v>
      </c>
      <c r="X20" s="44"/>
      <c r="Y20" s="113">
        <v>11000</v>
      </c>
      <c r="Z20" s="113">
        <v>15000</v>
      </c>
      <c r="AA20" s="92" t="s">
        <v>101</v>
      </c>
      <c r="AB20" s="100">
        <v>5000</v>
      </c>
      <c r="AC20" s="100">
        <v>10000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8375</v>
      </c>
      <c r="F21" s="111">
        <f>(AC21+Z21+T21+Q21+N21+K21+H21+W21)/8</f>
        <v>13750</v>
      </c>
      <c r="G21" s="22">
        <v>8000</v>
      </c>
      <c r="H21" s="22">
        <v>12000</v>
      </c>
      <c r="I21" s="47" t="s">
        <v>98</v>
      </c>
      <c r="J21" s="21">
        <v>6000</v>
      </c>
      <c r="K21" s="21">
        <v>13000</v>
      </c>
      <c r="L21" s="21" t="s">
        <v>76</v>
      </c>
      <c r="M21" s="51">
        <v>8000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20000</v>
      </c>
      <c r="X21" s="44"/>
      <c r="Y21" s="113">
        <v>11000</v>
      </c>
      <c r="Z21" s="113">
        <v>15000</v>
      </c>
      <c r="AA21" s="92" t="s">
        <v>119</v>
      </c>
      <c r="AB21" s="134">
        <v>6000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35000</v>
      </c>
      <c r="F22" s="111">
        <f>(Z22+W22+T22+Q22+N22+K22+H22)/7</f>
        <v>48571.42857142857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55000</v>
      </c>
      <c r="L22" s="21" t="s">
        <v>76</v>
      </c>
      <c r="M22" s="50">
        <v>35000</v>
      </c>
      <c r="N22" s="50">
        <v>40000</v>
      </c>
      <c r="O22" s="50" t="s">
        <v>87</v>
      </c>
      <c r="P22" s="62">
        <v>40000</v>
      </c>
      <c r="Q22" s="62">
        <v>45000</v>
      </c>
      <c r="R22" s="64" t="s">
        <v>95</v>
      </c>
      <c r="S22" s="76">
        <v>35000</v>
      </c>
      <c r="T22" s="76">
        <v>40000</v>
      </c>
      <c r="U22" s="118" t="s">
        <v>115</v>
      </c>
      <c r="V22" s="44">
        <v>45000</v>
      </c>
      <c r="W22" s="44">
        <v>55000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/>
      <c r="AC22" s="134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(AB23+M23+J23+G23)/6</f>
        <v>9500</v>
      </c>
      <c r="F23" s="111">
        <f>(AC23+Z23+T23+Q23+N23+K23+H23)/7</f>
        <v>16142.857142857143</v>
      </c>
      <c r="G23" s="22">
        <v>10000</v>
      </c>
      <c r="H23" s="22">
        <v>15000</v>
      </c>
      <c r="I23" s="47" t="s">
        <v>98</v>
      </c>
      <c r="J23" s="114">
        <v>17000</v>
      </c>
      <c r="K23" s="115">
        <v>25000</v>
      </c>
      <c r="L23" s="21" t="s">
        <v>76</v>
      </c>
      <c r="M23" s="126">
        <v>15000</v>
      </c>
      <c r="N23" s="126">
        <v>18000</v>
      </c>
      <c r="O23" s="51" t="s">
        <v>89</v>
      </c>
      <c r="P23" s="62"/>
      <c r="Q23" s="62"/>
      <c r="R23" s="62" t="s">
        <v>95</v>
      </c>
      <c r="S23" s="76">
        <v>13000</v>
      </c>
      <c r="T23" s="76">
        <v>15000</v>
      </c>
      <c r="U23" s="118" t="s">
        <v>115</v>
      </c>
      <c r="V23" s="44"/>
      <c r="W23" s="44"/>
      <c r="X23" s="44"/>
      <c r="Y23" s="113">
        <v>11000</v>
      </c>
      <c r="Z23" s="113">
        <v>15000</v>
      </c>
      <c r="AA23" s="92" t="s">
        <v>101</v>
      </c>
      <c r="AB23" s="134">
        <v>15000</v>
      </c>
      <c r="AC23" s="134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10333.333333333334</v>
      </c>
      <c r="F24" s="111">
        <f>(AC24+Z24+Q24+N24+K24+H24)/6</f>
        <v>17500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6">
        <v>12000</v>
      </c>
      <c r="N24" s="127">
        <v>15000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4">
        <v>25000</v>
      </c>
      <c r="AC24" s="134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17000</v>
      </c>
      <c r="F25" s="111">
        <f>(AC25+Z25+W25+Q25+H25+K25)/6</f>
        <v>21333.333333333332</v>
      </c>
      <c r="G25" s="22">
        <v>25000</v>
      </c>
      <c r="H25" s="22">
        <v>30000</v>
      </c>
      <c r="I25" s="47" t="s">
        <v>98</v>
      </c>
      <c r="J25" s="21">
        <v>20000</v>
      </c>
      <c r="K25" s="21">
        <v>25000</v>
      </c>
      <c r="L25" s="21" t="s">
        <v>83</v>
      </c>
      <c r="M25" s="50"/>
      <c r="N25" s="50"/>
      <c r="O25" s="50"/>
      <c r="P25" s="62">
        <v>10000</v>
      </c>
      <c r="Q25" s="62">
        <v>18000</v>
      </c>
      <c r="R25" s="62" t="s">
        <v>114</v>
      </c>
      <c r="S25" s="76"/>
      <c r="T25" s="76"/>
      <c r="U25" s="76"/>
      <c r="V25" s="44">
        <v>10000</v>
      </c>
      <c r="W25" s="44">
        <v>15000</v>
      </c>
      <c r="X25" s="89" t="s">
        <v>118</v>
      </c>
      <c r="Y25" s="113">
        <v>9000</v>
      </c>
      <c r="Z25" s="113">
        <v>15000</v>
      </c>
      <c r="AA25" s="92" t="s">
        <v>101</v>
      </c>
      <c r="AB25" s="134">
        <v>14000</v>
      </c>
      <c r="AC25" s="134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46250</v>
      </c>
      <c r="F26" s="111">
        <f>(Z26+W26+K26+H26)/4</f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(Y27+M27+G27+J27)/4</f>
        <v>29000</v>
      </c>
      <c r="F27" s="111">
        <f>(Z27+N27+H27+K27+AB27+AC27)/6</f>
        <v>32000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133</v>
      </c>
      <c r="M27" s="50">
        <v>45000</v>
      </c>
      <c r="N27" s="50">
        <v>50000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</v>
      </c>
      <c r="Z27" s="113">
        <v>15000</v>
      </c>
      <c r="AA27" s="92" t="s">
        <v>101</v>
      </c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(Y28+V28+G28+AB28+J28+Y28)/6</f>
        <v>6833.333333333333</v>
      </c>
      <c r="F28" s="111">
        <f>(AC28+Z28+W28+H28+K28+Z28)/6</f>
        <v>9666.666666666666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10500</v>
      </c>
      <c r="F29" s="111">
        <f>(Z29+K29+H29+T29)/4</f>
        <v>10250</v>
      </c>
      <c r="G29" s="22">
        <v>12000</v>
      </c>
      <c r="H29" s="22">
        <v>15000</v>
      </c>
      <c r="I29" s="22" t="s">
        <v>113</v>
      </c>
      <c r="J29" s="21">
        <v>9000</v>
      </c>
      <c r="K29" s="21">
        <v>10000</v>
      </c>
      <c r="L29" s="21" t="s">
        <v>82</v>
      </c>
      <c r="M29" s="50"/>
      <c r="N29" s="50"/>
      <c r="O29" s="50"/>
      <c r="P29" s="91">
        <v>9000</v>
      </c>
      <c r="Q29" s="91">
        <v>12000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58</v>
      </c>
      <c r="C31" s="20" t="s">
        <v>4</v>
      </c>
      <c r="D31" s="24">
        <v>1</v>
      </c>
      <c r="E31" s="120">
        <f>(Y31+P31+J31+G31+V31)/5</f>
        <v>53000</v>
      </c>
      <c r="F31" s="111">
        <f>(Z31+Q31+K31+H31)/4</f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7"/>
      <c r="B32" s="28" t="s">
        <v>59</v>
      </c>
      <c r="C32" s="20" t="s">
        <v>4</v>
      </c>
      <c r="D32" s="24">
        <v>1</v>
      </c>
      <c r="E32" s="120">
        <f>(Y32+P32+J32+G32)/4</f>
        <v>37500</v>
      </c>
      <c r="F32" s="111">
        <f>(Z32+Q32+K32+H32)/4</f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(M34+Y34+J34+G34)/4</f>
        <v>4000</v>
      </c>
      <c r="F34" s="111">
        <f>(N34+Z34+K34+H34)/4</f>
        <v>8250</v>
      </c>
      <c r="G34" s="21">
        <v>5000</v>
      </c>
      <c r="H34" s="21">
        <v>10000</v>
      </c>
      <c r="I34" s="21"/>
      <c r="J34" s="21">
        <v>3000</v>
      </c>
      <c r="K34" s="21">
        <v>5000</v>
      </c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32333.333333333332</v>
      </c>
      <c r="F37" s="111">
        <f>(AC37+Z37+W37+Q37+K37+H37+T37)/7</f>
        <v>44571.42857142857</v>
      </c>
      <c r="G37" s="31">
        <v>30000</v>
      </c>
      <c r="H37" s="31">
        <v>45000</v>
      </c>
      <c r="I37" s="89" t="s">
        <v>110</v>
      </c>
      <c r="J37" s="21">
        <v>35000</v>
      </c>
      <c r="K37" s="21">
        <v>45000</v>
      </c>
      <c r="L37" s="21" t="s">
        <v>78</v>
      </c>
      <c r="M37" s="51"/>
      <c r="N37" s="51">
        <v>45000</v>
      </c>
      <c r="O37" s="51"/>
      <c r="P37" s="91">
        <v>29000</v>
      </c>
      <c r="Q37" s="91">
        <v>42000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118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68000</v>
      </c>
      <c r="F38" s="111">
        <f>(H38+K38+N38+Q38+W38+Z38+AC38)/7</f>
        <v>77857.14285714286</v>
      </c>
      <c r="G38" s="31">
        <v>50000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52000</v>
      </c>
      <c r="N38" s="51">
        <v>60000</v>
      </c>
      <c r="O38" s="50" t="s">
        <v>90</v>
      </c>
      <c r="P38" s="91">
        <v>70000</v>
      </c>
      <c r="Q38" s="91">
        <v>75000</v>
      </c>
      <c r="R38" s="64" t="s">
        <v>111</v>
      </c>
      <c r="S38" s="76"/>
      <c r="T38" s="76"/>
      <c r="U38" s="76"/>
      <c r="V38" s="4">
        <v>130000</v>
      </c>
      <c r="W38" s="4">
        <v>140000</v>
      </c>
      <c r="X38" s="44"/>
      <c r="Y38" s="113">
        <v>55000</v>
      </c>
      <c r="Z38" s="113">
        <v>70000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52200</v>
      </c>
      <c r="F39" s="111">
        <f>(Z39+Q39+N39+K39+H39+AC39+T39+W39)/8</f>
        <v>56500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45000</v>
      </c>
      <c r="N39" s="50">
        <v>50000</v>
      </c>
      <c r="O39" s="50" t="s">
        <v>90</v>
      </c>
      <c r="P39" s="91">
        <v>32000</v>
      </c>
      <c r="Q39" s="91">
        <v>37000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34000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41000</v>
      </c>
      <c r="F40" s="111">
        <f>(AC40+Z40+Q40+H40+N40)/5</f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(Y41+V41+P41+J41+G41+AB41+S41)/7</f>
        <v>201428.57142857142</v>
      </c>
      <c r="F41" s="111">
        <f>(Z41+W41+Q41+N41+K41+H41+AC41+T41)/8</f>
        <v>247500</v>
      </c>
      <c r="G41" s="32">
        <v>150000</v>
      </c>
      <c r="H41" s="32">
        <v>200000</v>
      </c>
      <c r="I41" s="89" t="s">
        <v>110</v>
      </c>
      <c r="J41" s="30">
        <v>230000</v>
      </c>
      <c r="K41" s="30">
        <v>280000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180000</v>
      </c>
      <c r="Q41" s="91">
        <v>220000</v>
      </c>
      <c r="R41" s="64" t="s">
        <v>111</v>
      </c>
      <c r="S41" s="77">
        <v>180000</v>
      </c>
      <c r="T41" s="77">
        <v>230000</v>
      </c>
      <c r="U41" s="77"/>
      <c r="V41" s="4">
        <v>210000</v>
      </c>
      <c r="W41" s="4">
        <v>250000</v>
      </c>
      <c r="X41" s="2" t="s">
        <v>118</v>
      </c>
      <c r="Y41" s="113">
        <v>280000</v>
      </c>
      <c r="Z41" s="113">
        <v>330000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(AB42+Y42+J42+G4+M42+P42)/6</f>
        <v>19833.333333333332</v>
      </c>
      <c r="F42" s="111">
        <f>(AC42+Z42+Q42+K42+H42+N42+T42+Q42)/8</f>
        <v>30000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93750</v>
      </c>
      <c r="F44" s="111"/>
      <c r="G44" s="32">
        <v>90000</v>
      </c>
      <c r="H44" s="32"/>
      <c r="I44" s="32"/>
      <c r="J44" s="30">
        <v>85000</v>
      </c>
      <c r="K44" s="30"/>
      <c r="L44" s="30" t="s">
        <v>81</v>
      </c>
      <c r="M44" s="50">
        <v>97000</v>
      </c>
      <c r="N44" s="50"/>
      <c r="O44" s="50" t="s">
        <v>90</v>
      </c>
      <c r="P44" s="91">
        <v>95000</v>
      </c>
      <c r="Q44" s="66"/>
      <c r="R44" s="62" t="s">
        <v>92</v>
      </c>
      <c r="S44" s="9">
        <v>98000</v>
      </c>
      <c r="T44" s="119"/>
      <c r="U44" s="79" t="s">
        <v>97</v>
      </c>
      <c r="V44" s="52">
        <v>90000</v>
      </c>
      <c r="W44" s="52"/>
      <c r="X44" s="2" t="s">
        <v>66</v>
      </c>
      <c r="Y44" s="113">
        <v>95000</v>
      </c>
      <c r="Z44" s="113">
        <v>0</v>
      </c>
      <c r="AA44" s="95" t="s">
        <v>121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1683.3333333333333</v>
      </c>
      <c r="F45" s="111">
        <f>(Z45+W45+T45+K45+H45+AC45)/6</f>
        <v>1950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2200</v>
      </c>
      <c r="N45" s="50">
        <v>2500</v>
      </c>
      <c r="O45" s="50"/>
      <c r="P45" s="68">
        <v>2400</v>
      </c>
      <c r="Q45" s="68">
        <v>2700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1912.5</v>
      </c>
      <c r="F46" s="111">
        <f>(Z46+W46+T46+N46+K46+H46+AC46)/7</f>
        <v>2142.8571428571427</v>
      </c>
      <c r="G46" s="32">
        <v>1500</v>
      </c>
      <c r="H46" s="32">
        <v>1800</v>
      </c>
      <c r="I46" s="80" t="s">
        <v>100</v>
      </c>
      <c r="J46" s="30">
        <v>1600</v>
      </c>
      <c r="K46" s="30">
        <v>2000</v>
      </c>
      <c r="L46" s="30" t="s">
        <v>81</v>
      </c>
      <c r="M46" s="30">
        <v>2200</v>
      </c>
      <c r="N46" s="30">
        <v>2500</v>
      </c>
      <c r="O46" s="51" t="s">
        <v>91</v>
      </c>
      <c r="P46" s="68">
        <v>2000</v>
      </c>
      <c r="Q46" s="68">
        <v>2200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2000</v>
      </c>
      <c r="W46" s="52">
        <v>2200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40250</v>
      </c>
      <c r="F47" s="111">
        <f>(Z47+W47+T47+Q47+N47+K47+H47+AC47)/8</f>
        <v>50625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42000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91250</v>
      </c>
      <c r="F48" s="111">
        <f>(Z48+W48+T48+Q48+N48+K48+H48+AC48)/8</f>
        <v>106250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100000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183" t="s">
        <v>135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124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60</v>
      </c>
      <c r="N54" s="209"/>
      <c r="O54" s="209"/>
      <c r="Q54" s="71"/>
      <c r="R54" s="71"/>
      <c r="T54" s="209" t="s">
        <v>61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0">
      <selection activeCell="C50" sqref="C50:H5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15.75">
      <c r="A4" s="180" t="s">
        <v>46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207" t="s">
        <v>47</v>
      </c>
      <c r="C6" s="207"/>
      <c r="D6" s="207"/>
      <c r="E6" s="207"/>
      <c r="F6" s="207"/>
      <c r="G6" s="207"/>
      <c r="H6" s="141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136</v>
      </c>
      <c r="B8" s="221"/>
      <c r="C8" s="221"/>
      <c r="D8" s="221"/>
      <c r="E8" s="221"/>
      <c r="F8" s="221"/>
      <c r="G8" s="221"/>
      <c r="H8" s="221"/>
    </row>
    <row r="9" spans="1:8" ht="63">
      <c r="A9" s="146" t="s">
        <v>0</v>
      </c>
      <c r="B9" s="146" t="s">
        <v>37</v>
      </c>
      <c r="C9" s="146" t="s">
        <v>13</v>
      </c>
      <c r="D9" s="146" t="s">
        <v>10</v>
      </c>
      <c r="E9" s="147" t="s">
        <v>128</v>
      </c>
      <c r="F9" s="148" t="s">
        <v>129</v>
      </c>
      <c r="G9" s="149" t="s">
        <v>130</v>
      </c>
      <c r="H9" s="146" t="s">
        <v>131</v>
      </c>
    </row>
    <row r="10" spans="1:8" ht="15.75">
      <c r="A10" s="146" t="s">
        <v>32</v>
      </c>
      <c r="B10" s="146" t="s">
        <v>9</v>
      </c>
      <c r="C10" s="146"/>
      <c r="D10" s="146"/>
      <c r="E10" s="150"/>
      <c r="F10" s="148"/>
      <c r="G10" s="151"/>
      <c r="H10" s="216" t="s">
        <v>132</v>
      </c>
    </row>
    <row r="11" spans="1:8" ht="15.75">
      <c r="A11" s="152">
        <v>1</v>
      </c>
      <c r="B11" s="153" t="s">
        <v>24</v>
      </c>
      <c r="C11" s="154" t="s">
        <v>4</v>
      </c>
      <c r="D11" s="155">
        <v>1</v>
      </c>
      <c r="E11" s="120">
        <f>'Bảng tính trung bình'!E12</f>
        <v>0</v>
      </c>
      <c r="F11" s="111">
        <f>'Bảng tính trung bình'!F12</f>
        <v>0</v>
      </c>
      <c r="G11" s="156"/>
      <c r="H11" s="217"/>
    </row>
    <row r="12" spans="1:8" ht="15.75">
      <c r="A12" s="152">
        <v>2</v>
      </c>
      <c r="B12" s="157" t="s">
        <v>26</v>
      </c>
      <c r="C12" s="154" t="s">
        <v>4</v>
      </c>
      <c r="D12" s="158">
        <v>1</v>
      </c>
      <c r="E12" s="120">
        <f>'Bảng tính trung bình'!E13</f>
        <v>5800</v>
      </c>
      <c r="F12" s="111">
        <f>'Bảng tính trung bình'!F13</f>
        <v>0</v>
      </c>
      <c r="G12" s="156"/>
      <c r="H12" s="217"/>
    </row>
    <row r="13" spans="1:8" ht="15.75">
      <c r="A13" s="152">
        <v>3</v>
      </c>
      <c r="B13" s="157" t="s">
        <v>27</v>
      </c>
      <c r="C13" s="154" t="s">
        <v>4</v>
      </c>
      <c r="D13" s="158">
        <v>1</v>
      </c>
      <c r="E13" s="120">
        <f>'Bảng tính trung bình'!E14</f>
        <v>1150</v>
      </c>
      <c r="F13" s="111">
        <f>'Bảng tính trung bình'!F14</f>
        <v>0</v>
      </c>
      <c r="G13" s="159"/>
      <c r="H13" s="217"/>
    </row>
    <row r="14" spans="1:8" ht="15.75">
      <c r="A14" s="152">
        <v>4</v>
      </c>
      <c r="B14" s="157" t="s">
        <v>30</v>
      </c>
      <c r="C14" s="154" t="s">
        <v>23</v>
      </c>
      <c r="D14" s="158">
        <v>1</v>
      </c>
      <c r="E14" s="120">
        <f>'Bảng tính trung bình'!E15</f>
        <v>2120</v>
      </c>
      <c r="F14" s="111">
        <f>'Bảng tính trung bình'!F15</f>
        <v>0</v>
      </c>
      <c r="G14" s="159"/>
      <c r="H14" s="217"/>
    </row>
    <row r="15" spans="1:8" ht="15.75">
      <c r="A15" s="152"/>
      <c r="B15" s="157" t="s">
        <v>64</v>
      </c>
      <c r="C15" s="154" t="s">
        <v>23</v>
      </c>
      <c r="D15" s="158">
        <v>1</v>
      </c>
      <c r="E15" s="120">
        <f>'Bảng tính trung bình'!E16</f>
        <v>6000</v>
      </c>
      <c r="F15" s="111">
        <f>'Bảng tính trung bình'!F16</f>
        <v>0</v>
      </c>
      <c r="G15" s="159"/>
      <c r="H15" s="217"/>
    </row>
    <row r="16" spans="1:8" ht="15.75">
      <c r="A16" s="152">
        <v>5</v>
      </c>
      <c r="B16" s="160" t="s">
        <v>3</v>
      </c>
      <c r="C16" s="154" t="s">
        <v>4</v>
      </c>
      <c r="D16" s="158">
        <v>1</v>
      </c>
      <c r="E16" s="120">
        <f>'Bảng tính trung bình'!E17</f>
        <v>16666.666666666668</v>
      </c>
      <c r="F16" s="111">
        <f>'Bảng tính trung bình'!F17</f>
        <v>20333.333333333332</v>
      </c>
      <c r="G16" s="163"/>
      <c r="H16" s="217"/>
    </row>
    <row r="17" spans="1:8" ht="15.75">
      <c r="A17" s="152">
        <v>6</v>
      </c>
      <c r="B17" s="161" t="s">
        <v>5</v>
      </c>
      <c r="C17" s="154" t="s">
        <v>4</v>
      </c>
      <c r="D17" s="158">
        <v>1</v>
      </c>
      <c r="E17" s="120">
        <f>'Bảng tính trung bình'!E18</f>
        <v>13812.5</v>
      </c>
      <c r="F17" s="111">
        <f>'Bảng tính trung bình'!F18</f>
        <v>17437.5</v>
      </c>
      <c r="G17" s="163"/>
      <c r="H17" s="217"/>
    </row>
    <row r="18" spans="1:8" ht="15.75">
      <c r="A18" s="152">
        <v>7</v>
      </c>
      <c r="B18" s="161" t="s">
        <v>1</v>
      </c>
      <c r="C18" s="154" t="s">
        <v>4</v>
      </c>
      <c r="D18" s="158">
        <v>1</v>
      </c>
      <c r="E18" s="120">
        <f>'Bảng tính trung bình'!E19</f>
        <v>22142.85714285714</v>
      </c>
      <c r="F18" s="111">
        <f>'Bảng tính trung bình'!F19</f>
        <v>26500</v>
      </c>
      <c r="G18" s="163"/>
      <c r="H18" s="217"/>
    </row>
    <row r="19" spans="1:8" ht="15.75">
      <c r="A19" s="152">
        <v>8</v>
      </c>
      <c r="B19" s="161" t="s">
        <v>18</v>
      </c>
      <c r="C19" s="154" t="s">
        <v>4</v>
      </c>
      <c r="D19" s="158">
        <v>1</v>
      </c>
      <c r="E19" s="120">
        <f>'Bảng tính trung bình'!E20</f>
        <v>17142.85714285714</v>
      </c>
      <c r="F19" s="111">
        <f>'Bảng tính trung bình'!F20</f>
        <v>17142.85714285714</v>
      </c>
      <c r="G19" s="163"/>
      <c r="H19" s="217"/>
    </row>
    <row r="20" spans="1:8" ht="15.75">
      <c r="A20" s="152">
        <v>9</v>
      </c>
      <c r="B20" s="161" t="s">
        <v>19</v>
      </c>
      <c r="C20" s="154" t="s">
        <v>4</v>
      </c>
      <c r="D20" s="158">
        <v>1</v>
      </c>
      <c r="E20" s="120">
        <f>'Bảng tính trung bình'!E21</f>
        <v>8375</v>
      </c>
      <c r="F20" s="111">
        <f>'Bảng tính trung bình'!F21</f>
        <v>13750</v>
      </c>
      <c r="G20" s="172"/>
      <c r="H20" s="217"/>
    </row>
    <row r="21" spans="1:8" ht="15.75">
      <c r="A21" s="152">
        <v>10</v>
      </c>
      <c r="B21" s="161" t="s">
        <v>44</v>
      </c>
      <c r="C21" s="154" t="s">
        <v>4</v>
      </c>
      <c r="D21" s="158">
        <v>1</v>
      </c>
      <c r="E21" s="120">
        <f>'Bảng tính trung bình'!E22</f>
        <v>35000</v>
      </c>
      <c r="F21" s="111">
        <f>'Bảng tính trung bình'!F22</f>
        <v>48571.42857142857</v>
      </c>
      <c r="G21" s="163"/>
      <c r="H21" s="217"/>
    </row>
    <row r="22" spans="1:8" ht="15.75">
      <c r="A22" s="152">
        <v>11</v>
      </c>
      <c r="B22" s="161" t="s">
        <v>51</v>
      </c>
      <c r="C22" s="154" t="s">
        <v>4</v>
      </c>
      <c r="D22" s="158">
        <v>1</v>
      </c>
      <c r="E22" s="120">
        <f>'Bảng tính trung bình'!E23</f>
        <v>9500</v>
      </c>
      <c r="F22" s="111">
        <f>'Bảng tính trung bình'!F23</f>
        <v>16142.857142857143</v>
      </c>
      <c r="G22" s="172"/>
      <c r="H22" s="217"/>
    </row>
    <row r="23" spans="1:8" ht="15.75">
      <c r="A23" s="152">
        <v>12</v>
      </c>
      <c r="B23" s="161" t="s">
        <v>52</v>
      </c>
      <c r="C23" s="154" t="s">
        <v>4</v>
      </c>
      <c r="D23" s="158">
        <v>1</v>
      </c>
      <c r="E23" s="120">
        <f>'Bảng tính trung bình'!E24</f>
        <v>10333.333333333334</v>
      </c>
      <c r="F23" s="111">
        <f>'Bảng tính trung bình'!F24</f>
        <v>17500</v>
      </c>
      <c r="G23" s="172"/>
      <c r="H23" s="217"/>
    </row>
    <row r="24" spans="1:8" ht="15.75">
      <c r="A24" s="152">
        <v>13</v>
      </c>
      <c r="B24" s="161" t="s">
        <v>42</v>
      </c>
      <c r="C24" s="154" t="s">
        <v>4</v>
      </c>
      <c r="D24" s="158">
        <v>1</v>
      </c>
      <c r="E24" s="120">
        <f>'Bảng tính trung bình'!E25</f>
        <v>17000</v>
      </c>
      <c r="F24" s="111">
        <f>'Bảng tính trung bình'!F25</f>
        <v>21333.333333333332</v>
      </c>
      <c r="G24" s="163"/>
      <c r="H24" s="217"/>
    </row>
    <row r="25" spans="1:8" ht="15.75">
      <c r="A25" s="152">
        <v>14</v>
      </c>
      <c r="B25" s="161" t="s">
        <v>53</v>
      </c>
      <c r="C25" s="154" t="s">
        <v>4</v>
      </c>
      <c r="D25" s="158">
        <v>1</v>
      </c>
      <c r="E25" s="120">
        <f>'Bảng tính trung bình'!E26</f>
        <v>46250</v>
      </c>
      <c r="F25" s="111">
        <f>'Bảng tính trung bình'!F26</f>
        <v>53750</v>
      </c>
      <c r="G25" s="163"/>
      <c r="H25" s="217"/>
    </row>
    <row r="26" spans="1:8" ht="15.75">
      <c r="A26" s="152">
        <v>15</v>
      </c>
      <c r="B26" s="161" t="s">
        <v>54</v>
      </c>
      <c r="C26" s="154" t="s">
        <v>4</v>
      </c>
      <c r="D26" s="158">
        <v>1</v>
      </c>
      <c r="E26" s="120">
        <f>'Bảng tính trung bình'!E27</f>
        <v>29000</v>
      </c>
      <c r="F26" s="111">
        <f>'Bảng tính trung bình'!F27</f>
        <v>32000</v>
      </c>
      <c r="G26" s="163"/>
      <c r="H26" s="217"/>
    </row>
    <row r="27" spans="1:8" ht="15.75">
      <c r="A27" s="152">
        <v>16</v>
      </c>
      <c r="B27" s="161" t="s">
        <v>55</v>
      </c>
      <c r="C27" s="154" t="s">
        <v>4</v>
      </c>
      <c r="D27" s="158">
        <v>1</v>
      </c>
      <c r="E27" s="120">
        <f>'Bảng tính trung bình'!E28</f>
        <v>6833.333333333333</v>
      </c>
      <c r="F27" s="111">
        <f>'Bảng tính trung bình'!F28</f>
        <v>9666.666666666666</v>
      </c>
      <c r="G27" s="172"/>
      <c r="H27" s="217"/>
    </row>
    <row r="28" spans="1:8" ht="15.75">
      <c r="A28" s="152">
        <v>17</v>
      </c>
      <c r="B28" s="161" t="s">
        <v>56</v>
      </c>
      <c r="C28" s="154" t="s">
        <v>4</v>
      </c>
      <c r="D28" s="158">
        <v>1</v>
      </c>
      <c r="E28" s="120">
        <f>'Bảng tính trung bình'!E29</f>
        <v>10500</v>
      </c>
      <c r="F28" s="111">
        <f>'Bảng tính trung bình'!F29</f>
        <v>10250</v>
      </c>
      <c r="G28" s="172"/>
      <c r="H28" s="217"/>
    </row>
    <row r="29" spans="1:8" ht="15.75">
      <c r="A29" s="152">
        <v>18</v>
      </c>
      <c r="B29" s="161" t="s">
        <v>57</v>
      </c>
      <c r="C29" s="154" t="s">
        <v>4</v>
      </c>
      <c r="D29" s="158">
        <v>1</v>
      </c>
      <c r="E29" s="120">
        <f>'Bảng tính trung bình'!E30</f>
        <v>60000</v>
      </c>
      <c r="F29" s="111">
        <f>'Bảng tính trung bình'!F30</f>
        <v>80000</v>
      </c>
      <c r="G29" s="172"/>
      <c r="H29" s="217"/>
    </row>
    <row r="30" spans="1:8" ht="15.75">
      <c r="A30" s="219">
        <v>19</v>
      </c>
      <c r="B30" s="161" t="s">
        <v>58</v>
      </c>
      <c r="C30" s="154" t="s">
        <v>4</v>
      </c>
      <c r="D30" s="158">
        <v>1</v>
      </c>
      <c r="E30" s="120">
        <f>'Bảng tính trung bình'!E31</f>
        <v>53000</v>
      </c>
      <c r="F30" s="111">
        <f>'Bảng tính trung bình'!F31</f>
        <v>67500</v>
      </c>
      <c r="G30" s="172"/>
      <c r="H30" s="217"/>
    </row>
    <row r="31" spans="1:8" ht="15.75">
      <c r="A31" s="219"/>
      <c r="B31" s="161" t="s">
        <v>59</v>
      </c>
      <c r="C31" s="154" t="s">
        <v>4</v>
      </c>
      <c r="D31" s="158">
        <v>1</v>
      </c>
      <c r="E31" s="120">
        <f>'Bảng tính trung bình'!E32</f>
        <v>37500</v>
      </c>
      <c r="F31" s="111">
        <f>'Bảng tính trung bình'!F32</f>
        <v>47500</v>
      </c>
      <c r="G31" s="172"/>
      <c r="H31" s="217"/>
    </row>
    <row r="32" spans="1:8" ht="15.75">
      <c r="A32" s="152">
        <v>20</v>
      </c>
      <c r="B32" s="161" t="s">
        <v>62</v>
      </c>
      <c r="C32" s="154" t="s">
        <v>23</v>
      </c>
      <c r="D32" s="158">
        <v>1</v>
      </c>
      <c r="E32" s="120">
        <f>'Bảng tính trung bình'!E33</f>
        <v>0</v>
      </c>
      <c r="F32" s="111">
        <f>'Bảng tính trung bình'!F33</f>
        <v>0</v>
      </c>
      <c r="G32" s="159"/>
      <c r="H32" s="217"/>
    </row>
    <row r="33" spans="1:8" ht="15.75">
      <c r="A33" s="152">
        <v>21</v>
      </c>
      <c r="B33" s="161" t="s">
        <v>63</v>
      </c>
      <c r="C33" s="154" t="s">
        <v>4</v>
      </c>
      <c r="D33" s="158">
        <v>1</v>
      </c>
      <c r="E33" s="120">
        <f>'Bảng tính trung bình'!E34</f>
        <v>4000</v>
      </c>
      <c r="F33" s="111">
        <f>'Bảng tính trung bình'!F34</f>
        <v>8250</v>
      </c>
      <c r="G33" s="163"/>
      <c r="H33" s="217"/>
    </row>
    <row r="34" spans="1:8" ht="15.75">
      <c r="A34" s="152">
        <v>22</v>
      </c>
      <c r="B34" s="161" t="s">
        <v>43</v>
      </c>
      <c r="C34" s="154" t="s">
        <v>23</v>
      </c>
      <c r="D34" s="158">
        <v>1</v>
      </c>
      <c r="E34" s="120">
        <f>'Bảng tính trung bình'!E35</f>
        <v>0</v>
      </c>
      <c r="F34" s="111">
        <f>'Bảng tính trung bình'!F35</f>
        <v>0</v>
      </c>
      <c r="G34" s="159"/>
      <c r="H34" s="217"/>
    </row>
    <row r="35" spans="1:8" ht="15.75">
      <c r="A35" s="148" t="s">
        <v>33</v>
      </c>
      <c r="B35" s="162" t="s">
        <v>8</v>
      </c>
      <c r="C35" s="154"/>
      <c r="D35" s="158"/>
      <c r="E35" s="120">
        <f>'Bảng tính trung bình'!E36</f>
        <v>0</v>
      </c>
      <c r="F35" s="111">
        <f>'Bảng tính trung bình'!F36</f>
        <v>0</v>
      </c>
      <c r="G35" s="156"/>
      <c r="H35" s="217"/>
    </row>
    <row r="36" spans="1:8" ht="15.75">
      <c r="A36" s="152">
        <v>1</v>
      </c>
      <c r="B36" s="161" t="s">
        <v>17</v>
      </c>
      <c r="C36" s="2" t="s">
        <v>4</v>
      </c>
      <c r="D36" s="158" t="s">
        <v>12</v>
      </c>
      <c r="E36" s="120">
        <f>'Bảng tính trung bình'!E37</f>
        <v>32333.333333333332</v>
      </c>
      <c r="F36" s="111">
        <f>'Bảng tính trung bình'!F37</f>
        <v>44571.42857142857</v>
      </c>
      <c r="G36" s="156"/>
      <c r="H36" s="217"/>
    </row>
    <row r="37" spans="1:8" ht="15.75">
      <c r="A37" s="152">
        <v>2</v>
      </c>
      <c r="B37" s="161" t="s">
        <v>6</v>
      </c>
      <c r="C37" s="2" t="s">
        <v>4</v>
      </c>
      <c r="D37" s="158" t="s">
        <v>11</v>
      </c>
      <c r="E37" s="120">
        <f>'Bảng tính trung bình'!E38</f>
        <v>68000</v>
      </c>
      <c r="F37" s="111">
        <f>'Bảng tính trung bình'!F38</f>
        <v>77857.14285714286</v>
      </c>
      <c r="G37" s="172"/>
      <c r="H37" s="217"/>
    </row>
    <row r="38" spans="1:8" ht="15.75">
      <c r="A38" s="152">
        <v>3</v>
      </c>
      <c r="B38" s="161" t="s">
        <v>14</v>
      </c>
      <c r="C38" s="2" t="s">
        <v>4</v>
      </c>
      <c r="D38" s="158" t="s">
        <v>16</v>
      </c>
      <c r="E38" s="120">
        <f>'Bảng tính trung bình'!E39</f>
        <v>52200</v>
      </c>
      <c r="F38" s="111">
        <f>'Bảng tính trung bình'!F39</f>
        <v>56500</v>
      </c>
      <c r="G38" s="156"/>
      <c r="H38" s="217"/>
    </row>
    <row r="39" spans="1:8" ht="15.75">
      <c r="A39" s="152">
        <v>4</v>
      </c>
      <c r="B39" s="161" t="s">
        <v>49</v>
      </c>
      <c r="C39" s="2" t="s">
        <v>4</v>
      </c>
      <c r="D39" s="158" t="s">
        <v>12</v>
      </c>
      <c r="E39" s="120">
        <f>'Bảng tính trung bình'!E40</f>
        <v>41000</v>
      </c>
      <c r="F39" s="111">
        <f>'Bảng tính trung bình'!F40</f>
        <v>50000</v>
      </c>
      <c r="G39" s="156"/>
      <c r="H39" s="217"/>
    </row>
    <row r="40" spans="1:8" ht="15.75">
      <c r="A40" s="152">
        <v>5</v>
      </c>
      <c r="B40" s="161" t="s">
        <v>45</v>
      </c>
      <c r="C40" s="2" t="s">
        <v>4</v>
      </c>
      <c r="D40" s="158" t="s">
        <v>50</v>
      </c>
      <c r="E40" s="120">
        <f>'Bảng tính trung bình'!E41</f>
        <v>201428.57142857142</v>
      </c>
      <c r="F40" s="111">
        <f>'Bảng tính trung bình'!F41</f>
        <v>247500</v>
      </c>
      <c r="G40" s="172"/>
      <c r="H40" s="217"/>
    </row>
    <row r="41" spans="1:8" ht="15.75">
      <c r="A41" s="152">
        <v>6</v>
      </c>
      <c r="B41" s="161" t="s">
        <v>28</v>
      </c>
      <c r="C41" s="2" t="s">
        <v>4</v>
      </c>
      <c r="D41" s="158" t="s">
        <v>16</v>
      </c>
      <c r="E41" s="120">
        <f>'Bảng tính trung bình'!E42</f>
        <v>19833.333333333332</v>
      </c>
      <c r="F41" s="111">
        <f>'Bảng tính trung bình'!F42</f>
        <v>30000</v>
      </c>
      <c r="G41" s="163"/>
      <c r="H41" s="217"/>
    </row>
    <row r="42" spans="1:8" ht="15.75">
      <c r="A42" s="148" t="s">
        <v>34</v>
      </c>
      <c r="B42" s="146" t="s">
        <v>7</v>
      </c>
      <c r="C42" s="2"/>
      <c r="D42" s="158"/>
      <c r="E42" s="120">
        <f>'Bảng tính trung bình'!E43</f>
        <v>0</v>
      </c>
      <c r="F42" s="111">
        <f>'Bảng tính trung bình'!F43</f>
        <v>0</v>
      </c>
      <c r="G42" s="156"/>
      <c r="H42" s="217"/>
    </row>
    <row r="43" spans="1:8" ht="15.75">
      <c r="A43" s="152">
        <v>1</v>
      </c>
      <c r="B43" s="161" t="s">
        <v>2</v>
      </c>
      <c r="C43" s="2" t="s">
        <v>4</v>
      </c>
      <c r="D43" s="158" t="s">
        <v>25</v>
      </c>
      <c r="E43" s="120">
        <f>'Bảng tính trung bình'!E44</f>
        <v>93750</v>
      </c>
      <c r="F43" s="111">
        <f>'Bảng tính trung bình'!F44</f>
        <v>0</v>
      </c>
      <c r="G43" s="163"/>
      <c r="H43" s="217"/>
    </row>
    <row r="44" spans="1:8" ht="15.75">
      <c r="A44" s="152">
        <v>2</v>
      </c>
      <c r="B44" s="161" t="s">
        <v>20</v>
      </c>
      <c r="C44" s="2" t="s">
        <v>21</v>
      </c>
      <c r="D44" s="158"/>
      <c r="E44" s="120">
        <f>'Bảng tính trung bình'!E45</f>
        <v>1683.3333333333333</v>
      </c>
      <c r="F44" s="111">
        <f>'Bảng tính trung bình'!F45</f>
        <v>1950</v>
      </c>
      <c r="G44" s="163"/>
      <c r="H44" s="217"/>
    </row>
    <row r="45" spans="1:8" ht="15.75">
      <c r="A45" s="152">
        <v>3</v>
      </c>
      <c r="B45" s="161" t="s">
        <v>22</v>
      </c>
      <c r="C45" s="2" t="s">
        <v>21</v>
      </c>
      <c r="D45" s="158"/>
      <c r="E45" s="120">
        <f>'Bảng tính trung bình'!E46</f>
        <v>1912.5</v>
      </c>
      <c r="F45" s="111">
        <f>'Bảng tính trung bình'!F46</f>
        <v>2142.8571428571427</v>
      </c>
      <c r="G45" s="172"/>
      <c r="H45" s="217"/>
    </row>
    <row r="46" spans="1:8" ht="15.75">
      <c r="A46" s="152">
        <v>4</v>
      </c>
      <c r="B46" s="161" t="s">
        <v>38</v>
      </c>
      <c r="C46" s="2" t="s">
        <v>4</v>
      </c>
      <c r="D46" s="158"/>
      <c r="E46" s="120">
        <f>'Bảng tính trung bình'!E47</f>
        <v>40250</v>
      </c>
      <c r="F46" s="111">
        <f>'Bảng tính trung bình'!F47</f>
        <v>50625</v>
      </c>
      <c r="G46" s="172"/>
      <c r="H46" s="217"/>
    </row>
    <row r="47" spans="1:8" ht="16.5" thickBot="1">
      <c r="A47" s="152">
        <v>5</v>
      </c>
      <c r="B47" s="161" t="s">
        <v>15</v>
      </c>
      <c r="C47" s="2" t="s">
        <v>4</v>
      </c>
      <c r="D47" s="158"/>
      <c r="E47" s="121">
        <f>'Bảng tính trung bình'!E48</f>
        <v>91250</v>
      </c>
      <c r="F47" s="112">
        <f>'Bảng tính trung bình'!F48</f>
        <v>106250</v>
      </c>
      <c r="G47" s="172"/>
      <c r="H47" s="218"/>
    </row>
    <row r="48" spans="1:8" ht="15.75">
      <c r="A48" s="164"/>
      <c r="B48" s="165"/>
      <c r="C48" s="166"/>
      <c r="D48" s="167"/>
      <c r="E48" s="168"/>
      <c r="F48" s="169"/>
      <c r="G48" s="170"/>
      <c r="H48" s="171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2"/>
      <c r="B50" s="143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5"/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8.75">
      <c r="A55" s="5"/>
      <c r="B55" s="10"/>
      <c r="C55" s="173"/>
      <c r="D55" s="173" t="s">
        <v>60</v>
      </c>
      <c r="E55" s="174"/>
      <c r="F55" s="215" t="s">
        <v>61</v>
      </c>
      <c r="G55" s="215"/>
      <c r="H55" s="215"/>
    </row>
    <row r="56" spans="1:8" ht="18.75">
      <c r="A56" s="5"/>
      <c r="B56" s="5"/>
      <c r="C56" s="175"/>
      <c r="D56" s="175"/>
      <c r="E56" s="176"/>
      <c r="F56" s="175"/>
      <c r="G56" s="177"/>
      <c r="H56" s="178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2020-06-09T01:14:06Z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